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lipanjei\AppData\Local\Microsoft\Windows\INetCache\Content.Outlook\CIGPDWFF\"/>
    </mc:Choice>
  </mc:AlternateContent>
  <xr:revisionPtr revIDLastSave="0" documentId="8_{CB98710C-3CE6-46A7-B188-E3728EE20EAC}" xr6:coauthVersionLast="45" xr6:coauthVersionMax="45" xr10:uidLastSave="{00000000-0000-0000-0000-000000000000}"/>
  <bookViews>
    <workbookView xWindow="28692" yWindow="-11316" windowWidth="38616" windowHeight="21816" tabRatio="837" firstSheet="1" activeTab="2" xr2:uid="{00000000-000D-0000-FFFF-FFFF00000000}"/>
  </bookViews>
  <sheets>
    <sheet name="SKLOP1 in SKLOP2 -REKAP" sheetId="14" r:id="rId1"/>
    <sheet name="SKLOP1- Rekapitulacija" sheetId="2" r:id="rId2"/>
    <sheet name="SKLOP1- GO dela" sheetId="1" r:id="rId3"/>
    <sheet name="SKLOP1- EI dela" sheetId="4" r:id="rId4"/>
    <sheet name="SKLOP1- SI dela" sheetId="5" r:id="rId5"/>
    <sheet name="SKLOP1- Ostalo" sheetId="7" r:id="rId6"/>
    <sheet name="SKLOP2- Rekapitulacija" sheetId="10" r:id="rId7"/>
    <sheet name="SKLOP2- GO dela" sheetId="11" r:id="rId8"/>
    <sheet name="SKLOP2- Elektroinstalacije" sheetId="12" r:id="rId9"/>
    <sheet name="SKLOP2- Ostalo" sheetId="13" r:id="rId10"/>
    <sheet name="zahteve_GO" sheetId="3" r:id="rId11"/>
    <sheet name="splošno-hidrl" sheetId="6" r:id="rId12"/>
  </sheets>
  <definedNames>
    <definedName name="_xlnm.Print_Area" localSheetId="3">'SKLOP1- EI dela'!$A$1:$F$296</definedName>
    <definedName name="_xlnm.Print_Area" localSheetId="2">'SKLOP1- GO dela'!$A$1:$F$297</definedName>
    <definedName name="_xlnm.Print_Area" localSheetId="0">'SKLOP1 in SKLOP2 -REKAP'!$A$1:$E$23</definedName>
    <definedName name="_xlnm.Print_Area" localSheetId="4">'SKLOP1- SI dela'!$A$1:$F$147</definedName>
    <definedName name="_xlnm.Print_Area" localSheetId="8">'SKLOP2- Elektroinstalacije'!$A$1:$F$83</definedName>
    <definedName name="_xlnm.Print_Area" localSheetId="7">'SKLOP2- GO dela'!$A$1:$F$206</definedName>
    <definedName name="_xlnm.Print_Area" localSheetId="6">'SKLOP2- Rekapitulacija'!$A$1:$D$55</definedName>
    <definedName name="_xlnm.Print_Area" localSheetId="10">zahteve_GO!$A$1:$A$23</definedName>
    <definedName name="_xlnm.Print_Titles" localSheetId="7">'SKLOP2- GO dela'!$70:$70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81" i="12" l="1"/>
  <c r="F200" i="1" l="1"/>
  <c r="F4" i="13"/>
  <c r="F8" i="13" s="1"/>
  <c r="D20" i="10" s="1"/>
  <c r="F6" i="13"/>
  <c r="F33" i="12"/>
  <c r="F36" i="12"/>
  <c r="F37" i="12"/>
  <c r="F38" i="12"/>
  <c r="F39" i="12"/>
  <c r="F42" i="12"/>
  <c r="F44" i="12"/>
  <c r="F46" i="12"/>
  <c r="F49" i="12"/>
  <c r="D51" i="12"/>
  <c r="F51" i="12" s="1"/>
  <c r="F53" i="12"/>
  <c r="F56" i="12"/>
  <c r="F72" i="12"/>
  <c r="F79" i="12"/>
  <c r="F73" i="11"/>
  <c r="F75" i="11"/>
  <c r="F77" i="11"/>
  <c r="F79" i="11"/>
  <c r="F81" i="11"/>
  <c r="F83" i="11"/>
  <c r="F85" i="11"/>
  <c r="F87" i="11"/>
  <c r="F89" i="11"/>
  <c r="F91" i="11"/>
  <c r="F93" i="11"/>
  <c r="F95" i="11"/>
  <c r="F97" i="11"/>
  <c r="F99" i="11"/>
  <c r="F101" i="11"/>
  <c r="F104" i="11"/>
  <c r="F105" i="11"/>
  <c r="F106" i="11"/>
  <c r="F112" i="11"/>
  <c r="F114" i="11"/>
  <c r="F116" i="11"/>
  <c r="F118" i="11"/>
  <c r="F120" i="11"/>
  <c r="F127" i="11"/>
  <c r="F129" i="11"/>
  <c r="F131" i="11"/>
  <c r="F136" i="11"/>
  <c r="F138" i="11"/>
  <c r="F140" i="11"/>
  <c r="F142" i="11"/>
  <c r="F149" i="11"/>
  <c r="F151" i="11"/>
  <c r="F156" i="11"/>
  <c r="F159" i="11"/>
  <c r="F160" i="11"/>
  <c r="F161" i="11"/>
  <c r="F170" i="11"/>
  <c r="F172" i="11"/>
  <c r="F174" i="11"/>
  <c r="F176" i="11"/>
  <c r="F178" i="11"/>
  <c r="F180" i="11"/>
  <c r="F182" i="11"/>
  <c r="F189" i="11"/>
  <c r="F191" i="11"/>
  <c r="F193" i="11"/>
  <c r="F195" i="11"/>
  <c r="F197" i="11"/>
  <c r="F199" i="11"/>
  <c r="C52" i="10"/>
  <c r="D51" i="10" s="1"/>
  <c r="C53" i="10"/>
  <c r="F108" i="11" l="1"/>
  <c r="C39" i="10" s="1"/>
  <c r="F83" i="12"/>
  <c r="D49" i="10" s="1"/>
  <c r="D18" i="10" s="1"/>
  <c r="F184" i="11"/>
  <c r="C46" i="10" s="1"/>
  <c r="F153" i="11"/>
  <c r="C42" i="10" s="1"/>
  <c r="F144" i="11"/>
  <c r="C41" i="10" s="1"/>
  <c r="F206" i="11"/>
  <c r="C47" i="10" s="1"/>
  <c r="F122" i="11"/>
  <c r="C40" i="10" s="1"/>
  <c r="F163" i="11"/>
  <c r="C43" i="10" s="1"/>
  <c r="D38" i="10" l="1"/>
  <c r="D14" i="10" s="1"/>
  <c r="D45" i="10"/>
  <c r="D16" i="10" s="1"/>
  <c r="D55" i="10" l="1"/>
  <c r="D22" i="10" s="1"/>
  <c r="D24" i="10" s="1"/>
  <c r="E15" i="14" s="1"/>
  <c r="D118" i="1"/>
  <c r="D117" i="1"/>
  <c r="D76" i="1"/>
  <c r="D74" i="1"/>
  <c r="F107" i="4" l="1"/>
  <c r="F59" i="1" l="1"/>
  <c r="F57" i="1"/>
  <c r="D121" i="5" l="1"/>
  <c r="F121" i="5" s="1"/>
  <c r="F118" i="5"/>
  <c r="F115" i="5"/>
  <c r="F110" i="5"/>
  <c r="F105" i="5"/>
  <c r="F55" i="1" l="1"/>
  <c r="D200" i="1" l="1"/>
  <c r="F228" i="4" l="1"/>
  <c r="F230" i="4"/>
  <c r="F246" i="4"/>
  <c r="F142" i="5" l="1"/>
  <c r="F139" i="5"/>
  <c r="F136" i="5"/>
  <c r="F130" i="5"/>
  <c r="F133" i="5"/>
  <c r="F127" i="5"/>
  <c r="F98" i="5"/>
  <c r="F91" i="5"/>
  <c r="F88" i="5"/>
  <c r="F85" i="5"/>
  <c r="F81" i="5"/>
  <c r="F77" i="5"/>
  <c r="F73" i="5"/>
  <c r="F67" i="5"/>
  <c r="F59" i="5"/>
  <c r="F56" i="5"/>
  <c r="F53" i="5"/>
  <c r="F48" i="5"/>
  <c r="F44" i="5"/>
  <c r="F40" i="5"/>
  <c r="F34" i="5"/>
  <c r="F27" i="5"/>
  <c r="F24" i="5"/>
  <c r="F21" i="5"/>
  <c r="F17" i="5"/>
  <c r="F13" i="5"/>
  <c r="F9" i="5"/>
  <c r="F147" i="4"/>
  <c r="F207" i="4"/>
  <c r="F208" i="4"/>
  <c r="F206" i="4"/>
  <c r="F227" i="4"/>
  <c r="F293" i="4"/>
  <c r="F291" i="4"/>
  <c r="F285" i="4"/>
  <c r="F283" i="4"/>
  <c r="F281" i="4"/>
  <c r="F224" i="4"/>
  <c r="F222" i="4"/>
  <c r="F220" i="4"/>
  <c r="F218" i="4"/>
  <c r="F216" i="4"/>
  <c r="F214" i="4"/>
  <c r="F212" i="4"/>
  <c r="F210" i="4"/>
  <c r="F203" i="4"/>
  <c r="F197" i="4"/>
  <c r="F191" i="4"/>
  <c r="F185" i="4"/>
  <c r="F183" i="4"/>
  <c r="F181" i="4"/>
  <c r="F179" i="4"/>
  <c r="F177" i="4"/>
  <c r="F175" i="4"/>
  <c r="F171" i="4"/>
  <c r="F169" i="4"/>
  <c r="F167" i="4"/>
  <c r="F165" i="4"/>
  <c r="F161" i="4"/>
  <c r="F140" i="4"/>
  <c r="F144" i="4"/>
  <c r="F145" i="4"/>
  <c r="F146" i="4"/>
  <c r="F148" i="4"/>
  <c r="F149" i="4"/>
  <c r="F150" i="4"/>
  <c r="F151" i="4"/>
  <c r="F143" i="4"/>
  <c r="F158" i="4"/>
  <c r="F157" i="4"/>
  <c r="F163" i="4"/>
  <c r="F154" i="4"/>
  <c r="F122" i="4"/>
  <c r="F104" i="4"/>
  <c r="F98" i="4"/>
  <c r="F90" i="4"/>
  <c r="F87" i="4"/>
  <c r="F78" i="4"/>
  <c r="F202" i="1" l="1"/>
  <c r="F291" i="1"/>
  <c r="F292" i="1"/>
  <c r="F288" i="1"/>
  <c r="F282" i="1"/>
  <c r="F281" i="1"/>
  <c r="F269" i="1"/>
  <c r="F270" i="1"/>
  <c r="F258" i="1"/>
  <c r="F244" i="1"/>
  <c r="F246" i="1"/>
  <c r="F242" i="1"/>
  <c r="F215" i="1"/>
  <c r="F217" i="1"/>
  <c r="F219" i="1"/>
  <c r="F221" i="1"/>
  <c r="F223" i="1"/>
  <c r="F225" i="1"/>
  <c r="F227" i="1"/>
  <c r="F228" i="1"/>
  <c r="F229" i="1"/>
  <c r="F231" i="1"/>
  <c r="F233" i="1"/>
  <c r="F213" i="1"/>
  <c r="F204" i="1"/>
  <c r="F206" i="1"/>
  <c r="F167" i="1"/>
  <c r="F168" i="1"/>
  <c r="F171" i="1"/>
  <c r="F172" i="1"/>
  <c r="F174" i="1"/>
  <c r="F177" i="1"/>
  <c r="F178" i="1"/>
  <c r="F179" i="1"/>
  <c r="F180" i="1"/>
  <c r="F183" i="1"/>
  <c r="F184" i="1"/>
  <c r="F186" i="1"/>
  <c r="F188" i="1"/>
  <c r="F190" i="1"/>
  <c r="F192" i="1"/>
  <c r="F166" i="1"/>
  <c r="F154" i="1"/>
  <c r="F157" i="1"/>
  <c r="F158" i="1"/>
  <c r="F159" i="1"/>
  <c r="F152" i="1"/>
  <c r="F130" i="1"/>
  <c r="F132" i="1"/>
  <c r="F134" i="1"/>
  <c r="F136" i="1"/>
  <c r="F138" i="1"/>
  <c r="F140" i="1"/>
  <c r="F142" i="1"/>
  <c r="F144" i="1"/>
  <c r="F146" i="1"/>
  <c r="F128" i="1"/>
  <c r="F121" i="1"/>
  <c r="F112" i="1"/>
  <c r="F114" i="1"/>
  <c r="F117" i="1"/>
  <c r="F118" i="1"/>
  <c r="F119" i="1"/>
  <c r="F110" i="1"/>
  <c r="F98" i="1"/>
  <c r="F76" i="1"/>
  <c r="F78" i="1"/>
  <c r="F80" i="1"/>
  <c r="F82" i="1"/>
  <c r="F84" i="1"/>
  <c r="F86" i="1"/>
  <c r="F88" i="1"/>
  <c r="F90" i="1"/>
  <c r="F94" i="1"/>
  <c r="F96" i="1"/>
  <c r="F100" i="1"/>
  <c r="F102" i="1"/>
  <c r="F74" i="1"/>
  <c r="F65" i="1"/>
  <c r="F53" i="1"/>
  <c r="F61" i="1"/>
  <c r="F63" i="1"/>
  <c r="F67" i="1"/>
  <c r="F51" i="1"/>
  <c r="F26" i="1"/>
  <c r="F28" i="1"/>
  <c r="F30" i="1"/>
  <c r="F32" i="1"/>
  <c r="F34" i="1"/>
  <c r="F36" i="1"/>
  <c r="F38" i="1"/>
  <c r="F40" i="1"/>
  <c r="F43" i="1"/>
  <c r="F44" i="1"/>
  <c r="F45" i="1"/>
  <c r="F16" i="1"/>
  <c r="F18" i="1"/>
  <c r="F20" i="1"/>
  <c r="F22" i="1"/>
  <c r="F24" i="1"/>
  <c r="F14" i="1"/>
  <c r="F12" i="1"/>
  <c r="F10" i="1"/>
  <c r="F8" i="1"/>
  <c r="A6" i="7"/>
  <c r="A8" i="7" l="1"/>
  <c r="A10" i="7" s="1"/>
  <c r="F6" i="7" l="1"/>
  <c r="A42" i="1"/>
  <c r="F8" i="7" l="1"/>
  <c r="F4" i="7"/>
  <c r="F10" i="7"/>
  <c r="F13" i="7" l="1"/>
  <c r="E34" i="2" l="1"/>
  <c r="A140" i="5"/>
  <c r="D94" i="5"/>
  <c r="F94" i="5" s="1"/>
  <c r="F145" i="5"/>
  <c r="D62" i="5"/>
  <c r="F62" i="5" s="1"/>
  <c r="D30" i="5"/>
  <c r="F30" i="5" s="1"/>
  <c r="A7" i="5"/>
  <c r="A12" i="5" l="1"/>
  <c r="A16" i="5" s="1"/>
  <c r="E32" i="2"/>
  <c r="A20" i="5" l="1"/>
  <c r="A24" i="5" l="1"/>
  <c r="A27" i="5" l="1"/>
  <c r="A30" i="5" l="1"/>
  <c r="A33" i="5" s="1"/>
  <c r="A39" i="5" s="1"/>
  <c r="A43" i="5" l="1"/>
  <c r="A47" i="5" s="1"/>
  <c r="A51" i="5" s="1"/>
  <c r="A56" i="5" s="1"/>
  <c r="A59" i="5" s="1"/>
  <c r="A62" i="5" s="1"/>
  <c r="A65" i="5" l="1"/>
  <c r="A72" i="5" s="1"/>
  <c r="A76" i="5" s="1"/>
  <c r="A80" i="5" s="1"/>
  <c r="A84" i="5" s="1"/>
  <c r="A88" i="5" s="1"/>
  <c r="A91" i="5" s="1"/>
  <c r="A94" i="5" s="1"/>
  <c r="A97" i="5" s="1"/>
  <c r="A102" i="5" l="1"/>
  <c r="D173" i="4"/>
  <c r="F173" i="4" s="1"/>
  <c r="D162" i="4"/>
  <c r="F162" i="4" s="1"/>
  <c r="E296" i="4" s="1"/>
  <c r="D46" i="4"/>
  <c r="A108" i="5" l="1"/>
  <c r="A113" i="5" s="1"/>
  <c r="E30" i="2"/>
  <c r="A118" i="5" l="1"/>
  <c r="A121" i="5" s="1"/>
  <c r="A125" i="5" s="1"/>
  <c r="A130" i="5" s="1"/>
  <c r="A133" i="5" s="1"/>
  <c r="A136" i="5" s="1"/>
  <c r="A139" i="5" s="1"/>
  <c r="A142" i="5" s="1"/>
  <c r="F275" i="1"/>
  <c r="F263" i="1"/>
  <c r="F262" i="1"/>
  <c r="F123" i="1"/>
  <c r="E17" i="2" s="1"/>
  <c r="F47" i="1" l="1"/>
  <c r="E15" i="2" s="1"/>
  <c r="F148" i="1"/>
  <c r="E18" i="2" s="1"/>
  <c r="F194" i="1"/>
  <c r="E20" i="2" s="1"/>
  <c r="F277" i="1"/>
  <c r="E26" i="2" s="1"/>
  <c r="F69" i="1"/>
  <c r="E16" i="2" s="1"/>
  <c r="F248" i="1"/>
  <c r="E25" i="2" s="1"/>
  <c r="F161" i="1"/>
  <c r="E19" i="2" s="1"/>
  <c r="F208" i="1"/>
  <c r="F239" i="1"/>
  <c r="E24" i="2" s="1"/>
  <c r="F295" i="1"/>
  <c r="E28" i="2" s="1"/>
  <c r="F284" i="1"/>
  <c r="E27" i="2" s="1"/>
  <c r="E23" i="2" l="1"/>
  <c r="E36" i="2"/>
  <c r="E38" i="2" l="1"/>
  <c r="E14" i="14" s="1"/>
  <c r="E17" i="14" s="1"/>
</calcChain>
</file>

<file path=xl/sharedStrings.xml><?xml version="1.0" encoding="utf-8"?>
<sst xmlns="http://schemas.openxmlformats.org/spreadsheetml/2006/main" count="1585" uniqueCount="725">
  <si>
    <t>POPIS GRADBENIH, OBRTNIŠKIH IN INSTALACIJSKIH DEL</t>
  </si>
  <si>
    <t>Objekt:            Skladišče E32</t>
  </si>
  <si>
    <t>Lokacija:         Luka Koper</t>
  </si>
  <si>
    <t>Faza:               PZI</t>
  </si>
  <si>
    <t>A.</t>
  </si>
  <si>
    <t>GRADBENA DELA</t>
  </si>
  <si>
    <t>B.</t>
  </si>
  <si>
    <t>OBRTNIŠKA DELA</t>
  </si>
  <si>
    <t>SKUPAJ BREZ DDV:</t>
  </si>
  <si>
    <t>Datum:</t>
  </si>
  <si>
    <t>Podpis:</t>
  </si>
  <si>
    <t>1.</t>
  </si>
  <si>
    <t>2.</t>
  </si>
  <si>
    <t>3.</t>
  </si>
  <si>
    <t>ARMIRANOBETONSKA DELA</t>
  </si>
  <si>
    <t>4.</t>
  </si>
  <si>
    <t>TESARSKA DELA</t>
  </si>
  <si>
    <t>5.</t>
  </si>
  <si>
    <t>6.</t>
  </si>
  <si>
    <t>Opomba - v ceni upoštevati:</t>
  </si>
  <si>
    <t>*</t>
  </si>
  <si>
    <t>Rušitvena dela</t>
  </si>
  <si>
    <t>Demontaža in odstranitev kovinske ograje višine 90 cm</t>
  </si>
  <si>
    <t>m1</t>
  </si>
  <si>
    <t>m2</t>
  </si>
  <si>
    <t>Enako kot poz. 4, le asfalt na klančinah</t>
  </si>
  <si>
    <t>m3</t>
  </si>
  <si>
    <t>kos</t>
  </si>
  <si>
    <t>Demontaža in odstranitev zunanjih svetilk</t>
  </si>
  <si>
    <t>Skupaj:</t>
  </si>
  <si>
    <t>Zemeljska dela</t>
  </si>
  <si>
    <t>5a</t>
  </si>
  <si>
    <t>Enako kot poz. 5, le stene višine do 10 m</t>
  </si>
  <si>
    <t>5b</t>
  </si>
  <si>
    <t>Sidranje novih AB konstrukcij v obstoječe</t>
  </si>
  <si>
    <t>Opomba:</t>
  </si>
  <si>
    <t>sidra so zajeta v poz. 15</t>
  </si>
  <si>
    <t xml:space="preserve">Sidranje jeklene strešne konstrukcije v obstoječe AB stebre </t>
  </si>
  <si>
    <t>(glej tehnično poročilo načrta gradbenih konstrukcij):</t>
  </si>
  <si>
    <t>rebraste armaturne palice S500 do fi 12 mm</t>
  </si>
  <si>
    <t xml:space="preserve">kg </t>
  </si>
  <si>
    <t>rebraste armaturne palice S500 nad fi 14 mm</t>
  </si>
  <si>
    <t>armaturne mreže</t>
  </si>
  <si>
    <t>Zidarska dela</t>
  </si>
  <si>
    <t>kpl</t>
  </si>
  <si>
    <t>Kanalizacija</t>
  </si>
  <si>
    <t>za cev fi 250 mm</t>
  </si>
  <si>
    <t>za cev fi 200 mm</t>
  </si>
  <si>
    <t>za cev fi 160 mm</t>
  </si>
  <si>
    <t>nova cev 110 mm, obst.cev fi 300 mm</t>
  </si>
  <si>
    <t>nova cev 200 mm, obst.cev fi 300 mm</t>
  </si>
  <si>
    <t>PVC cev fi 250 mm</t>
  </si>
  <si>
    <t>PVC cev fi 200 mm</t>
  </si>
  <si>
    <t>PVC cev fi 160 mm</t>
  </si>
  <si>
    <t>PVC cev fi 110 mm</t>
  </si>
  <si>
    <t>višina peskolova 117 cm</t>
  </si>
  <si>
    <t>višina peskolova 147 cm</t>
  </si>
  <si>
    <t>Pregled in čiščenje obstoječih peskolovov in jaškov</t>
  </si>
  <si>
    <t>Skupaj kanalizacija:</t>
  </si>
  <si>
    <t>Ključavničarska dela</t>
  </si>
  <si>
    <t>kg</t>
  </si>
  <si>
    <t>Krovska in kleparska dela ter fasada</t>
  </si>
  <si>
    <t xml:space="preserve">Enako kot poz. 1, le svetlobni pas Coverib </t>
  </si>
  <si>
    <t>Slikopleskarska dela</t>
  </si>
  <si>
    <t>Stavbno pohištvo</t>
  </si>
  <si>
    <t>Okna</t>
  </si>
  <si>
    <t>1a</t>
  </si>
  <si>
    <t>Tip 3</t>
  </si>
  <si>
    <t>1b</t>
  </si>
  <si>
    <t>Tip 4</t>
  </si>
  <si>
    <t>Vrata</t>
  </si>
  <si>
    <t>1c</t>
  </si>
  <si>
    <t>Tip 1</t>
  </si>
  <si>
    <t>1d</t>
  </si>
  <si>
    <t>Tip 2</t>
  </si>
  <si>
    <t>Keramičarska dela</t>
  </si>
  <si>
    <t>obstenske obrobe viš. 10 cm</t>
  </si>
  <si>
    <t>Ostala dela</t>
  </si>
  <si>
    <t>Projektantski nadzor geomehanika</t>
  </si>
  <si>
    <t>Št.</t>
  </si>
  <si>
    <t>Opis</t>
  </si>
  <si>
    <t>Enota</t>
  </si>
  <si>
    <t>Kol.</t>
  </si>
  <si>
    <t>Cena/ enoto</t>
  </si>
  <si>
    <t>Vrednost</t>
  </si>
  <si>
    <t>Rušenje in odstranitev kovinskega podesta, komplet kovinska podkonstrukcija, rezanje tik nad temeljem, odstranitev povoznega tlaka, viš. podesta do 1 m</t>
  </si>
  <si>
    <t>Rušenje in odstranitev asfalta v debelini 7+3 cm, komplet z rezanjem asfalta</t>
  </si>
  <si>
    <t>Rušenje in odstranitev AB temeljev podestov, komplet z izkopom in zasipom</t>
  </si>
  <si>
    <t>Rušenje in odstranitev AB stene klančine, komplet s temeljem, komplet z izkopom in zasipom</t>
  </si>
  <si>
    <t>Rušenje in odstranitev AB sten in plošč separatorja komplet z izkopom in zasipom, odstraniti tudi kovinski pokrov</t>
  </si>
  <si>
    <t>Rušenje in odstranitev CP - betonska cev fi 45 cm, globina 1,40 m, komplet z izkopom in zasipom</t>
  </si>
  <si>
    <t>Rušenje in odstranitev jaška - betonska cev fi 80 cm, globina 1,80 m, komplet z izkopom in zasipom</t>
  </si>
  <si>
    <t>Rušenje in odstranitev jaška - betonska cev fi 80 cm, globina 1,50 m, komplet z izkopom in zasipom</t>
  </si>
  <si>
    <t>Demontaža in odstranitev kovinskeha nadstreška iz pohištvenih profilov dim. 40*40 mm, kritina valovita pločevina, komplet z vsem sidernim materialom</t>
  </si>
  <si>
    <t>Demontaža in odstranitev okna - izbijanje okenskega okvirja dim. 120*180 cm</t>
  </si>
  <si>
    <t>Demontaža obstoječega horizontalnega žleba - odtočne žlote, r.š. do 100 cm, komplet s pritrdilnim materialom in nosilci</t>
  </si>
  <si>
    <t>Izdelava prebojev v čelni fasadni steni sosednjih  skladišč (v osi 2 in 8), ki so potrebni zaradi nameščanja čelnih pločevin na notranjo stran AB stebrov, dim. utora 50*100*30 cm</t>
  </si>
  <si>
    <t>Sortiranje, nalaganje in odvoz ruševin in demontiranih elementov na stalno deponijo, komplet s plačilom vseh komunalnih pristojbin</t>
  </si>
  <si>
    <t>Široki odkop tampona oz. zemljine III.kategorije na mestu obstoječega asfalta, izkop v deb. 30 cm</t>
  </si>
  <si>
    <t>Izkop tampona oz. zemljine III.kategorije, poglobitev za nove temelje, odmet na rob izkopa, globina izkopa do 50 cm</t>
  </si>
  <si>
    <t>Zasip novih temeljev z materialom iz izkopa,utrjevanje</t>
  </si>
  <si>
    <t>Dobava in izvedba tamponska gruščnate blazine d = 30 cm – dolomitni ali apnenčev grušč brez glinastih primesi (vgrajevanje v plasteh),na zaključni plasti doseči modul Evd večji ali enak 40 Mpa</t>
  </si>
  <si>
    <t>Odvoz izkopanega materiala na stalno deponijo, komplet s plačilom vseh komunalnih pristojbin</t>
  </si>
  <si>
    <t>Asfaltiranje v sestavi:
- bitumenski beton AC 08 surf B 50/70 A3, d = 3 cm
- bituminizirani drobljenec AC 16 base B 50/70 A3, d = 7 cm
- s predhodno izvedbo podlage, 
- niveliranjem in izdelavo padcev
- vse v projektiranih padcih</t>
  </si>
  <si>
    <t>Dobava in vgradnja nearmiranega betona za podložni beton, beton zemeljsko vlažen beton C12/15 iz prane frakcije 0-16 mm, debelina 10 cm</t>
  </si>
  <si>
    <t>Dobava in vgradnja armiranega betona za nove točkovne temelje, črpni beton,  beton C25/30 XC2 iz prane frakcije 0-32 mm, dim. temelja 250*250*50 cm</t>
  </si>
  <si>
    <t>Dobava in vgradnja armiranega betona za nove pasovne temelje, črpni beton,  beton C25/30 XC2 iz prane frakcije 0-32 mm, prerez konstrukcije 0,50 m3/m2</t>
  </si>
  <si>
    <t>Dobava in vgradnja armiranega betona za prehodno ploščo, črpni beton, beton C30/37 XC4 iz prane frakcije 0-32 mm, debelina plošče 25 cm</t>
  </si>
  <si>
    <t>Dobava in vgradnja armiranega betona za nove stene, črpni beton, beton C25/30 XC3, iz prane frakcije 0-16 mm, višina sten do 400 cm, debelina 30 cm, vidni beton</t>
  </si>
  <si>
    <t>Enako kot poz. 5, le stene nakladalne rampe, višina do 120 cm, debelina 20 cm</t>
  </si>
  <si>
    <t>Dobava in vgradnja armiranega betona za povozno AB ploščo nakladalne rampe, črpni beton, beton C30/37 XC4+XM2, iz prane frakcije 0-16 mm, zgornja površina zaglajena, debelina plošče 20 cm, vidni beton</t>
  </si>
  <si>
    <t>Dobava in vgradnja armiranega betona za nove dostopne AB stopnice na nakladalno rampo, črpni beton, beton C30/37 XC4+XM2, iz prane frakcije 0-16 mm, vidni beton, prerez konstrukcije do 0,30 m3/m2</t>
  </si>
  <si>
    <t>Izdelava podstavka v prostoru z elektro jaškom, podest AB plošča dim. 220*35 cm, višina 10 cm, beton C25/30 XC2 iz prane frakcije 0-32 mm</t>
  </si>
  <si>
    <t>Vgradnja in injektiranje sider premera 27 mm (sidra so specificirana v kosovnici jeklene konstrukcije) z neskrčljivo cementno malto razreda R4 v skladu s SIST EN 1504-3 z debelino agregata 0-1,5 mm</t>
  </si>
  <si>
    <t>Dobava in vgradnja betonskega železa, ki vključuje čiščenje, ravnanje, rezanje in krivljenje ter polaganje in vezanje, glej izvlečke armaturnih načrtov</t>
  </si>
  <si>
    <t>Izdelava opaža za nove točkovne temelje, dim.250*250*50 cm, opaž iz opažnih plošč, razopaženje vključno z vgradnjo sider za jeklene stebre v skladu z delavniško dokumentacijo</t>
  </si>
  <si>
    <t>Izdelava opaža za AB stene, opaž iz gladkih opažnih plošč, razopaženje, deb. sten 30 cm, višina sten do 4 m, vidni beton, pred betoniranjem vstaviti lesene kotne letve</t>
  </si>
  <si>
    <t>Izdelava opaža za AB stene, opaž iz gladkih opažnih plošč, razopaženje, deb. sten 30 cm, višina sten do 10,0 m, vidni beton, pred betoniranjem vstaviti lesene kotne letve;
opomba:
V poz. 4 upoštevati tudi: s podpiranjem stene ves čas do montaže in sidranja jeklenega ostrešja na vrhu stene ob opaženju vgraditi sidrišča za strešne lege v skladu z delavniško dokumentacijo</t>
  </si>
  <si>
    <t>Izdelava opaža za AB stene nakladalne rampe, opaž iz gladkih opažnih plošč, razopaženje, deb. sten 20 cm, višina sten do 1,2 m, vidni beton, pred betoniranjem vstaviti lesene kotne letve</t>
  </si>
  <si>
    <t>Izdelava opaža za AB ploščo nakladalne rampe, opaž opažnih plošč, razopaženje, višina podpiranja do 3 m, v površini so zajeti tudi opaži stranskih robov plošče ter opaž vzdolžnih nosilcev, pred betoniranjem vstaviti lesene kotne letve</t>
  </si>
  <si>
    <t>Izdelava opaža stranskega roba nove AB podesta v prostoru z elektro jaškom, višina obrobe 10 cm</t>
  </si>
  <si>
    <t>Izdelava opaža za dostopne stopnice, opaž iz opažnih plošč, razopaženje, vidni beton, pred betoniranjem vstaviti lesene kotne letve</t>
  </si>
  <si>
    <t>Zidarska obdelava prebojev v čelni fasadni steni   sosednjih skladišč (v osi 2 in 8), ki so potrebni zaradi nameščanja čelnih pločevin na notranjo stran AB stebrov, dim. utora 50*100*30 cm</t>
  </si>
  <si>
    <t>Izdelava priklopa nove odtočne cevi na obstoječ betonski peskolov oz. jašek, komplet z izvedbo in zidarsko obdelavo preboja</t>
  </si>
  <si>
    <t>Dobava in polaganje PVC cevi za zunanjo meteorno kanalizacijo s predhodno izdelavo peščene posteljice deb. 15 cm iz peska frakcije 0 - 4 mm z utrditvijo, polaganje PVC cevi komplet z vsemi fazonskimi kosi in tesnili, padec cevi po projektni dokumentaciji, obbetoniranje cevi z betonom, MB C15/20, prerez do 0,10 m3/m1, zasip s peskom frakcije 0 - 4 mm v višini 20 cm nad cevmi;</t>
  </si>
  <si>
    <t>Izdelava peskolova za meteorno kanalizacijo  izdelanega iz betonske cevi fi 40 cm, z obbetoniranjem spodnjega dela cevi z betonom C15/20, prerez konstrukcije 0,02 m3/kos, izdelava priključkov (preboj cevi in obdelava cevi s CM 1:3), dobava in montaža LTŽ pokrova fi 40 cm</t>
  </si>
  <si>
    <t>Linijski požiralnik »Hauraton faserfix KS 100« – kanaleta z vgrajenim padcem z LTŽ povozno rešetko, g = 12-13 cm, iztok je kje fi 110 mm</t>
  </si>
  <si>
    <t>Točkovni odvodnjavanje »Hauraton Faserfix point« 30/30 s povozno rešetko, globine 40 cm, priklop na cev fi 110 mm</t>
  </si>
  <si>
    <t>Izdelava PID dokumentacije</t>
  </si>
  <si>
    <t>Izdelava, dobava in montaža horizontalne odtočne žlote izdelane iz jeklene pocinkane in barvane pločevine deb. 2 mm v RAL po izboru arhitekta, r. š. 165/175 cm, žlota je termoizolirana na zunanji strani, (glej detajl) komplet z nosilnimi kljukami, pritrdilnim in tesnilnim materialom, delavniško skico potrdi arhitekt</t>
  </si>
  <si>
    <t>Izdelava, dobava in montaža horizontalne odtočne žlote izdelane iz jeklene pocinkane in barvane pločevine v RAL po izboru arhitekta, r. š. 128/166 cm, žlota je termoizolirana na zunanji strani, (glej detajl) komplet z nosilnimi kljukami, pritrdilnim in tesnilnim materialom, delavniško skico potrdi arhitekt</t>
  </si>
  <si>
    <t>Izdelava, dobava in montaža horizontalnih žlebov, iz jeklene pocinkane in barvane pločevine, v RAL po izboru arhitekta, upoštevati ves montažni in tesnilni material ter nosilne konzole, r.š. žleba 40 cm</t>
  </si>
  <si>
    <t>Izdelava, dobava in montaža odtočnih vertikalnih odtokov, iz jeklene pocinkane in barvane pločevine, v RAL po izboru arhitekta, upoštevati dve koleni ter ves montažni in tesnilni material ter nosilne konzole, fi cevi 200 mm</t>
  </si>
  <si>
    <t>Izkop za jarke kanalizacije, globina izkopa do 200 cm, širina kanala minimalna, zasip po položitvi cevi, odvoz odvečnega materiala na stalno deponijo, komplet s plačilom vseh komunalnih pristojbin</t>
  </si>
  <si>
    <t>Izdelava, dobava in montaža jeklene strešne konstrukcije objekta in jeklene konstrukcije nadstrešnice iz konstrukcijskega jekla S235 JR: Jeklena konstrukcija mora biti izdelana in montirana v skladu s standardom SIST EN 1090-2, razred izdelave konstrukcije je EXC2, pri izdelavi posameznih elementov jeklene konstrukcije je potrebno pozornost posvetiti dimenzijski kontroli posameznih elementov, izvajalec mora izdelati načrt montaže v skladu s predpisi oziroma s pravilnim vrstnim redom montaže zagotoviti stabilnost posameznih delov konstrukcije v času gradnje, jeklene elemente je potrebno zaščititi v skladu s Pravilnikom o tehničnih ukrepih in pogojih za zaščito jeklenih konstrukcij pred korozijo, konstrukcijo se antikorozijsko zaščiti epoksidnim premazom v skupni debelini 250 μm, barva premaza je luško modra, potrditi jo mora investitor oziroma strokovni nadzor, jekleno konstrukcijo skladišča je potrebno zaščititi v skladu z elaboratom zasnove požarne varnosti (PGD): konstrukcijo se obrizga s protipožarnim premazom s 60-minutno požarno odpornostjo (R60), dodatna požarna zaščita jeklene konstrukcije nadstrešnice ni potrebna, v ceni upoštevati tudi vse delovne in montažne odre, sestavni del opisa je tudi tehnični opis jeklene konstrukcije</t>
  </si>
  <si>
    <t xml:space="preserve">Dobava in montaža okrogle zaščite stebrov HEB650 pred udarci, zaščita je iz jeklenih obročev debeline 8 mm - po delavniški risbi (glej načrt gradbenih konstrukcij, JP-15G-15), vključno z vsem vijačenjem in sidranjem v AB temelj ter antikorozijsko zaščito in finalnim premazom v barvi investitorja 2x in vsemi pomožnimi deli, zvari in transportom </t>
  </si>
  <si>
    <t>Izdelava opaža za okenske in vratne odprtine širina opaža 30 cm, vidni beton</t>
  </si>
  <si>
    <t>Dovoz, postavitev in montaža fasadnega odra, višine do 6 m, komplet z sidranjem v objekt ter zaščito z juto, podiranje odra in odvoz</t>
  </si>
  <si>
    <t>Izvedba priklopa na obstojelo kanalizacijo, komplet z rezanjem obstoječe cevi, vstavljanjem odcepa ter vsemi fazonskimi kosi, tesnenje cevi</t>
  </si>
  <si>
    <t>Premostitev oz. zamenjava cevi na mestu rušenega jaška, cev fi 300 mm, komplet z vsemi fazonskimi,rezanjem obstoječe cevi ter tesnenjem, dolžina cevi 100 cm, komplet z izkopom in zasipom</t>
  </si>
  <si>
    <t>Dobava in montaža strešne kritine v sestavi:
	Profilirana pločevina Coverib v RAL po izboru arhitekta, komplet s podkonstrukcijo
	po navodilih proizvajalca kritine
	komplet z vsem pritrdilnim, montažnim in tesnilnim materialom
	upoštevati tudi vse obrobe in zaključke</t>
  </si>
  <si>
    <t>Izdelava, dobava in montaža odtočnih vertikalnih odtokov, iz jeklene pocinkane in barvane pločevine, v RAL po izboru arhitekta, upoštevati dve koleni ter ves montažni in tesnilni material ter nosilne konzole, fi cevi 120 mm</t>
  </si>
  <si>
    <t>Izdelava, dobava in montaža strešne obrobe (nadstrešnica - fasada), iz jeklene pocinkane in barvane pločevine, v RAL po izboru arhitekta, upoštevati ves montažni in tesnilni material ter nosilne konzole, r.š. 50 cm</t>
  </si>
  <si>
    <t>Izdelava, dobava in montaža čelne strešne obrobe tipski element Coverib, v RAL po izboru arhitekta, upoštevati ves montažni in tesnilni material ter nosilne konzole, r.š. 100 cm</t>
  </si>
  <si>
    <t>Izvedba fasade s fasadno pločevino:
	Profilirana pločevina Coverib
	v RAL po izboru arhitekta, komplet s podkonstrukcijo po navodilih proizvajalca pločevine
	komplet z vsem pritrdilnim, montažnim in tesnilnim materialom
	upoštevati tudi vse obrobe in zaključke</t>
  </si>
  <si>
    <t>vsi elementi opreme in barve materialov morajo biti pred vgradnjo potrjeni s strani arhitekta</t>
  </si>
  <si>
    <t>Dobava in vgradnja požarno odpornih GK plošč deb. 12,5 mm, komplet s kovinsko podkonstrukcijo ter vsem montažnim in pritrdilnim materialom stiki plošč bandažirani - strop objekta, v ceni upoštevati tudi uporabo premičnih odrov</t>
  </si>
  <si>
    <t>2x barvanje notranjih mavčnokartonskih stropov s poldisperzijsko barvo v belem barvnem tonu, glajenjem sten in emulziranjem, v ceni upoštevati tudi uporabo premičnih odrov</t>
  </si>
  <si>
    <t>2x barvanje notranjih sten in stropov s poldisperzijsko barvo v belem barvnem tonu, glajenjem sten in emulziranjem, v ceni upoštevati tudi uporabo premičnih odrov</t>
  </si>
  <si>
    <t>Izdelava, dobava in montaža stavbnega pohištva, komplet z vsem pritrdilnim in montažnim materialom ter vsemi tesnili, okovjem, kljukami ter vsemi zahtevami iz opisa tipa stavbnega pohištva - glej tudi shemo oken in vrat</t>
  </si>
  <si>
    <t>Prezračevalna lina z kovinsko rešetko oblikovano tako, da onemogoča zamakanje (po detajlu) pocinkano in barvano v tonu po izboru arhitekta</t>
  </si>
  <si>
    <t>Zasteklitev iz leksana v kovinskih profilih, fiksna zasteklitev, dvokomorni Leksan d = 20 mm, pocinkano in barvano v tonu po izboru arhitekta</t>
  </si>
  <si>
    <t xml:space="preserve">Magnetna drsna vrata s požarno odpornostjo EI30 in s tipko za prisilno zapiranje na višini 150 cm, sestavljena iz jeklenih lamel, vrata imajo samozapiralo in ustrezna vodila, barva standardna po izboru projektanta </t>
  </si>
  <si>
    <t>Dobava in polaganje talnih ploščic Granitogrez, razred drsnosti 11, velikost ploščic in barvi ton po izboru arhitekta, cena ploščic do 15 eur/m2, polaganje v lepilo za zunanjo uporabo, stičenje</t>
  </si>
  <si>
    <t>Dobava in montaža vertikalne prometne signalizacije - prometni znak brez stebra, montiran na zid</t>
  </si>
  <si>
    <t>Sidranje temeljev: vrtanje lukenj premera 20 mm in globine 30 cm ter vgradnja sider premera 14 mm z epoksidno smolo v skladu z armaturnimi risbami</t>
  </si>
  <si>
    <t>Sidranje sten: vrtanje lukenj premera 16 mm in globine 20 cm ter vgradnja sider premera 12 mm z epoksidno smolo v skladu z armaturnimi risbami</t>
  </si>
  <si>
    <t>Sidranje sten: vrtanje lukenj premera 20 mm in globine 20 cm ter vgradnja sider premera 16 mm z epoksidno smolo v skladu z armaturnimi risbami</t>
  </si>
  <si>
    <t>Sidranje plošče: vrtanje lukenj premera 16 mm in globine 15 cm ter vgradnja sider premera 12 mm z epoksidno smolo v skladu z armaturnimi risbami</t>
  </si>
  <si>
    <t xml:space="preserve">Brušenje betonske površine do ravne podlage zaradi zagotavljanja naleganja sidrnih pločevin na beton </t>
  </si>
  <si>
    <t>Kronsko vrtanje lukenj skozi AB stebre, premer lukenj 50 mm, dolžina 800 mm</t>
  </si>
  <si>
    <t>Izdelava opaža za nove pasovne temelje, prerez konstrukcije 0,50 m3/m2, opaž iz opažnih plošč, razopaženje</t>
  </si>
  <si>
    <t>Predelava obstoječega pokrova elektro jaška, pokrov je potrebno skrajšati za 35 cm</t>
  </si>
  <si>
    <t>Pregled izvedene nosilne jeklene konstrukcije s strani pooblaščene inštitucije, vključno s poročilom</t>
  </si>
  <si>
    <t>Dobava in vgradnja tipskega prezračevalnega slemenjaka, z dodano mrežico proti mrčesu, zgornja površina r.š. 50 cm, komplet z vsem pritrdilnim, montažnim in tesnilnim materialom</t>
  </si>
  <si>
    <t xml:space="preserve"> </t>
  </si>
  <si>
    <t>OPOMBA:</t>
  </si>
  <si>
    <t xml:space="preserve">Za vse postavke velja, da je v ceni upoštevana dobava, usklajevanje z naročnikom in ostalimi izvajalci, organiziranje izklopa, montaža in montažni material. </t>
  </si>
  <si>
    <t>Pri izdelavi ponudbe je potrebno pri razdelilniku upoštevati poleg navedenega tudi:</t>
  </si>
  <si>
    <t>- Izdelavo napisnih ploščic za označevanje elementov</t>
  </si>
  <si>
    <t>- izdelavo vseh kabelskih označb,</t>
  </si>
  <si>
    <t>- ves vezni material,</t>
  </si>
  <si>
    <t>- ves pritrdilni in drobni montažni material,</t>
  </si>
  <si>
    <t>- vse označbe stikalnega bloka izvesti v skladu z veljavnimi predpisi, atesti,</t>
  </si>
  <si>
    <t>- nameščanje plastificiranih enopolnih shem v stikalne bloke,</t>
  </si>
  <si>
    <t>- priklop in testiranje kablov,</t>
  </si>
  <si>
    <t>- vse potrebne meritve in preiskuse, spuščanje v pogon.</t>
  </si>
  <si>
    <t>Prostostoječa omara bo nameščena v obnovljenem stikališču skladišča 32D, na betonski podstavek, ki sega 10 cm nad končnim tlakom. Omara je sestavljena iz dveh polj. Energetsko polje bo zaprto z dvokrilnimi vrati dim. 2x800mm (+K1), polje s krmilnikom pa z enokrilnimi vrati dim. 600mm (+K2). Omara bo opremljena s tipsko ključavnico investitorja</t>
  </si>
  <si>
    <t xml:space="preserve">* UNIKATNA omara iz INOX pločevine dim. 2200x2000x400m (Š x V x G), pobarvana RAL 7032, IP54, trovratna, z montažno ploščo   </t>
  </si>
  <si>
    <t>*tripolni NV varovalčni ločilniki HVL 00 3-p M8-M8 P "Eti"</t>
  </si>
  <si>
    <t>*varovalka NV 80 A</t>
  </si>
  <si>
    <t>*160A odklopnik tip NSX160N, 50kA, 3P, z elektronsko zaščitno enoto MICROLOGIC 2, standardno podaljšano vrtljivo rdečo ročko z rumeno čelno ploščo, ter napetostno izklopno tuljavo MX 220-240 V 50/60Hz, "Schneider"</t>
  </si>
  <si>
    <t xml:space="preserve">*100A odklopnik tip NSX100N, 50kA, 3P, z elektronsko zaščitno enoto MICROLOGIC 2, "Schneider" </t>
  </si>
  <si>
    <t>*tokovni transformator tip TC 5, 150/5A, class 1, "Circutor"</t>
  </si>
  <si>
    <t>*tokovni transformator tip TC 5, 125/5A, class 1, "Circutor"</t>
  </si>
  <si>
    <t>*tokovni transformator tip TM45, 40/5A, "Circutor"</t>
  </si>
  <si>
    <t>*tokovni transformator tip TM45, 25/5A, "Circutor"</t>
  </si>
  <si>
    <t>*mrežni analizator CVM-NET "Circutor"</t>
  </si>
  <si>
    <t>*Ethernet pretvornik TCP1RS+</t>
  </si>
  <si>
    <t xml:space="preserve">*odklopnik tip PKE-XTU-65, "Eaton" </t>
  </si>
  <si>
    <t xml:space="preserve">*odklopnik tip PKZM0-1,6-T, "Moeller" </t>
  </si>
  <si>
    <t xml:space="preserve">*inštalacijski odklopnik tip ETIMAT11-2A/1P-C "Eti"   </t>
  </si>
  <si>
    <t xml:space="preserve">*inštalacijski odklopnik tip ETIMAT11-4A/1P-C "Eti"   </t>
  </si>
  <si>
    <t xml:space="preserve">*inštalacijski odklopnik tip ETIMAT10-6A/1P-C "Eti"   </t>
  </si>
  <si>
    <t xml:space="preserve">*inštalacijski odklopnik tip ETIMAT10-6A/3P-C "Eti"   </t>
  </si>
  <si>
    <t xml:space="preserve">*inštalacijski odklopnik tip ETIMAT10-10A/1P-C "Eti"   </t>
  </si>
  <si>
    <t xml:space="preserve">*inštalacijski odklopnik tip ETIMAT10-10A/3P-C "Eti"   </t>
  </si>
  <si>
    <t xml:space="preserve">*inštalacijski odklopnik tip ETIMAT10-16A/1P-C "Eti"   </t>
  </si>
  <si>
    <t xml:space="preserve">*inštalacijski odklopnik tip ETIMAT10-16A/3P-C "Eti"   </t>
  </si>
  <si>
    <t xml:space="preserve">*inštalacijski odklopnik tip ETIMAT10-32A/3P-C "Eti"   </t>
  </si>
  <si>
    <t>*kombinirano zaščitno stikalo na diferenčni tok KZS;  16A/0,03A/C, "ETI"</t>
  </si>
  <si>
    <t xml:space="preserve">*prenapetostni odvodnik Protec C40/320, 1P, "Iskrazaščite" </t>
  </si>
  <si>
    <t xml:space="preserve">*uporovni grelec RC-90 "Schneider-Himel"               </t>
  </si>
  <si>
    <t xml:space="preserve">*regulator temperature TS 140 "Schneider-Himel" </t>
  </si>
  <si>
    <t xml:space="preserve">*vgradna svetilka za omarico LAM75 "Schneider-Himel"                            - 11W z gumbom za vklop/izklop in vtičnico z zaščitnim kontaktom 220V/16A, možna pritrditev z magnetom ali na 35 mm DIN letev </t>
  </si>
  <si>
    <t>*Izbirno stikalo tip XB4BD33, tripložajno en preklopni kontakt (1-0-2), za montažo na vrata, "Telemecanique-Schneider"</t>
  </si>
  <si>
    <t xml:space="preserve">*kontaktor tip LC1-D18P7, 18A, 3p, "Schneider"            </t>
  </si>
  <si>
    <t xml:space="preserve">*kontaktor tip A9C20731, 25A, 1p, "Schneider"            </t>
  </si>
  <si>
    <t xml:space="preserve">*glavno stikalo 25A, 1P, tip SV125, "Eti"   </t>
  </si>
  <si>
    <t xml:space="preserve">*varovalčni ločilnik WSI4 z cevno varovalko G20/2.00A/F,             "Weidmüller"                             </t>
  </si>
  <si>
    <t>*kontaktor tip RSB2A080JD, 12V DC, "Telemecanique-Schneider"</t>
  </si>
  <si>
    <t>*zaščitni modul tip RZM031RB, "Telemecanique-Schneider"</t>
  </si>
  <si>
    <t>*podnožje tip RSZE1S48M, "Telemecanique-Schneider"</t>
  </si>
  <si>
    <t>*zaklopka tip RSZR215, "Telemecanique-Schneider"</t>
  </si>
  <si>
    <t xml:space="preserve">*transformator tip STI 0,4 (400/230 V), "Moeller"       </t>
  </si>
  <si>
    <t>*podaljšek s petimi vtičnicami in prenapetostno zaščito tip D</t>
  </si>
  <si>
    <t xml:space="preserve">*priključne sponke tip K150/3, "Moeller"                                             </t>
  </si>
  <si>
    <t>*pokrov za sponke tip H-K150/5 "Moeller"</t>
  </si>
  <si>
    <t xml:space="preserve">*priključne sponke tip K25/3, "Moeller"                                             </t>
  </si>
  <si>
    <t>*pokrov za sponke tip H-K25/5 "Moeller"</t>
  </si>
  <si>
    <t xml:space="preserve">*tropolni zbiralniški sistem 160A, "ERICO" </t>
  </si>
  <si>
    <t>*zbiralka Cu 30x10 mm</t>
  </si>
  <si>
    <t>m</t>
  </si>
  <si>
    <t>*nosilec za zbiralko tip SV3031; l=40mm »Rittal«</t>
  </si>
  <si>
    <t xml:space="preserve">kos </t>
  </si>
  <si>
    <t xml:space="preserve">*vrstne sponke 2,5 mm2, "Weidmüller"                                                                           </t>
  </si>
  <si>
    <t xml:space="preserve">*vrstne sponke 4 mm2,  "Weidmüller"                                                                         </t>
  </si>
  <si>
    <t xml:space="preserve">*vrstne sponke 16 mm2,  "Weidmüller"                                                                        </t>
  </si>
  <si>
    <t xml:space="preserve">*vrstne sponke 35 mm2,  "Weidmüller"                                                                      </t>
  </si>
  <si>
    <t xml:space="preserve">*uvodnica PG 11                                                                   </t>
  </si>
  <si>
    <t xml:space="preserve">*uvodnica PG 13,5                                                       </t>
  </si>
  <si>
    <t xml:space="preserve">*uvodnica PG 16                                                                         </t>
  </si>
  <si>
    <t xml:space="preserve">*uvodnica PG 29                                                                 </t>
  </si>
  <si>
    <t xml:space="preserve">*uvodnica PG 36                                                 </t>
  </si>
  <si>
    <t>*uvodnica PG 42</t>
  </si>
  <si>
    <t xml:space="preserve">*dobava in montaža nosilca kablov l=1,6m  </t>
  </si>
  <si>
    <t xml:space="preserve">*dobava in montaža nosilca kablov l=0,6m  </t>
  </si>
  <si>
    <t>*pripadajoče tablice s trajnimi graviranimi napisi, UV obstojne in pritrjene na omarico (po detajlu)</t>
  </si>
  <si>
    <t>kpl.</t>
  </si>
  <si>
    <t>*plastificirana in vezana shema stikalnega bloka</t>
  </si>
  <si>
    <t xml:space="preserve">*drobni in vezni material                                                                        </t>
  </si>
  <si>
    <t>komplet</t>
  </si>
  <si>
    <t xml:space="preserve">*Napajalnik 12V, tip PULS ML30.102, DC Power Supply 10-12V/ 3A 
</t>
  </si>
  <si>
    <t xml:space="preserve">*Napajalnik 24V, tip PULS ML50.100, DC Power Supply 24-28V/ 2,1A
</t>
  </si>
  <si>
    <t>*Krmilnik Cybro-2-24 Ethernet, tip Cybrotech</t>
  </si>
  <si>
    <t>*Razširitveni modul Bio-24R, tip Cybrotech</t>
  </si>
  <si>
    <t>*Povezovalno vodilo CAD-BC, tip Cybrotech</t>
  </si>
  <si>
    <t>*Programiranje, testiranje in zagon</t>
  </si>
  <si>
    <t>Prestavitev obstoječe komunikacijske stikalne opreme iz stare komunikacijske omare, ki jo odstranimo, v nov razdelilnik +SB32ABCDE, komplet z montažnim in spojnim priborom.</t>
  </si>
  <si>
    <t>Dobava in montaža senzorja svetlobe pod stropno konstrukcijo skladišča. Pri tem gre za sledeče:</t>
  </si>
  <si>
    <t>*Analogni kontrolni modul za senzor svetlobe LC-S-FB,tip Cybrotech</t>
  </si>
  <si>
    <t>*Senzor svetlobe MS-I-IW, tip Cybrotech</t>
  </si>
  <si>
    <t>*Nadometna plastična doza za vgradnjo elementov                                               LC-S-FB in MS-I-IW</t>
  </si>
  <si>
    <t xml:space="preserve">*Nosilec za montažo doze na kovinsko konstrukcijo skladišča </t>
  </si>
  <si>
    <t>Dobava in montaža senzorja prisonosti na cevne profile strešne konstrukcije. Pri tem gre za sledeče:</t>
  </si>
  <si>
    <t>*PIR+MW senzor, tip Lunar INDUSTRIAL DT AM Grade 3, 360° kot pokrivanja</t>
  </si>
  <si>
    <t xml:space="preserve">*Nosilec za montažo senzorja na cevni profil strešne konstrukcije </t>
  </si>
  <si>
    <t>*Nastavitev senzorjev, testiranje in zagon</t>
  </si>
  <si>
    <t>7.</t>
  </si>
  <si>
    <t>*Omara iz INOX pločevine dimenzij 700x700x200 mm, pobarvana RAL 7032, komplet z montažno ploščo, IP44, prezračevalnimi rešetkami na na sprednji strani, izrezom za števčna okenca, ter opremljena z tipsko ključavnico investitorja. Pritrjena bo na betonsko steno stikališča s pomočjo ustreznih vijakov. Za izdelavo in montažo stikalnega bloka je potrebna naslednja oprema:</t>
  </si>
  <si>
    <t>*PMO okence 110x135</t>
  </si>
  <si>
    <t>*števčna plošča</t>
  </si>
  <si>
    <t>*sponke za merilno garnituro</t>
  </si>
  <si>
    <t>*parametriranje in nastavitev merilnika</t>
  </si>
  <si>
    <t xml:space="preserve">*uvodnica PG 21                                                                         </t>
  </si>
  <si>
    <t xml:space="preserve">*uvodnica PG 13,5                                                                         </t>
  </si>
  <si>
    <t>*pripadajoče tablice z napisi pritrjene na omarico</t>
  </si>
  <si>
    <t>8.</t>
  </si>
  <si>
    <t>9.</t>
  </si>
  <si>
    <t>Dobava polaganje in priklop kablov tipa FG7OR , NYY-J in LiYCY delno na kabelske police (višina police cca 6-8m) delno v izolirne cevi in delno po jeklenih profilih na višini cca. 7 do 9m in sicer:</t>
  </si>
  <si>
    <t>*LiYCY 2 x 1,0mm2</t>
  </si>
  <si>
    <t>*LiYCY 7 x 1,0mm2</t>
  </si>
  <si>
    <t>10.</t>
  </si>
  <si>
    <t>Dobava polaganje in priklop kabla tipa NHXH-J FE180 E30 "Suder Kabel - Finea Trade" delno na kabelske police delno v izolirne cevi:</t>
  </si>
  <si>
    <t>* NHXH-J E30 3 x 1,5 mm2</t>
  </si>
  <si>
    <t>11.</t>
  </si>
  <si>
    <t>Dobava polaganje in priklop kablov tipa NYM v PN cev in sicer:</t>
  </si>
  <si>
    <t>*NYM 3 x 1,5 mm2</t>
  </si>
  <si>
    <t>*NYM 3 x 2,5 mm2</t>
  </si>
  <si>
    <t>12.</t>
  </si>
  <si>
    <t>Priklop obstoječih vodnikov za obstoječe porabnike v skladiščih 32A, 32B, 32C in 32D v nov stikalni blok +SB-32ABCDE. V primeru prekrathih vodnikov podaljševanje le-teh</t>
  </si>
  <si>
    <t>13.</t>
  </si>
  <si>
    <t>14.</t>
  </si>
  <si>
    <t xml:space="preserve">Dobava in polaganje FTP kabla cat.6A v ojačani fleksibilni cevi, ter po kabelski polici        </t>
  </si>
  <si>
    <t>15.</t>
  </si>
  <si>
    <t>Zaključevanje kabla (na terenu) s konektorji RJ45, cat.6A obojestransko</t>
  </si>
  <si>
    <t>16.</t>
  </si>
  <si>
    <t>17.</t>
  </si>
  <si>
    <t>18.</t>
  </si>
  <si>
    <t>Dobava, montaža in priklop varnostne svetilke za evakuacijske poti tip ONTEC S C2 105 AT/5W/2xLED, višina montaže 9,0 m od tal na sekundarne nosilce strešne konstrukcije, komplet z obešalnim priborom.</t>
  </si>
  <si>
    <t>19.</t>
  </si>
  <si>
    <t>Dobava, montaža in priklop varnostne svetilke - pikogram  nad izhodnimi vrati ONTEC S E1 101 AT/2,5W/14xLED, višina montaže 5,5 (2,0) m od tal nad vrati.</t>
  </si>
  <si>
    <t>20.</t>
  </si>
  <si>
    <t>Dobava, montaža in priklop varnostne svetilke za označevanje hidrantov ONTEC S W2 305 AT/5W/2xLED, višina montaže 2,0 m od tal, na steno.</t>
  </si>
  <si>
    <t>21.</t>
  </si>
  <si>
    <t>22.</t>
  </si>
  <si>
    <t>23.</t>
  </si>
  <si>
    <t>Stikalo 16A, enopolno, za nadometno vgradnjo kot npr. tip COMBI RANGE 1P-16A; GW 27 801 "Gewiss", nameščeno v NN stikališču na zid ob vhodnih vratih.</t>
  </si>
  <si>
    <t>24.</t>
  </si>
  <si>
    <t>Dobava in montaža nadometne vtičnice, 16A, z zaščitnim kontaktom, za nadometno vgradnjo kot npr. tip COMBI RANGE 2P+PE; GW 27 814 "Gewiss",  nameščeno v NN stikališču na zid ob vhodnih vratih.</t>
  </si>
  <si>
    <t>25.</t>
  </si>
  <si>
    <t>Prižigališči s eno tipko vsebuje:</t>
  </si>
  <si>
    <t xml:space="preserve">*Tipka za vklop/izklop razsvetljave tip M22-D-G-X1/K10 "Moeller"   </t>
  </si>
  <si>
    <t xml:space="preserve">*ohišje za eno tipko M22-I1 "Moeller" </t>
  </si>
  <si>
    <t xml:space="preserve">*uvodnica PG 21                                                                          </t>
  </si>
  <si>
    <t>26.</t>
  </si>
  <si>
    <t>Prižigališči s štirimi tipkami vsebuje:</t>
  </si>
  <si>
    <t xml:space="preserve">*ohišje za štiri tipke  M22-I4 "Moeller" </t>
  </si>
  <si>
    <t>27.</t>
  </si>
  <si>
    <t>Montaža tipke za izklop električne inštalacije v skladišču. Tipka za izklop v sili mora biti v rdečem ohišju s steklenim pokrovom, nameščena pred vrati stikališča in opremljena z ustreznim napisom. V ta namen se izvede:</t>
  </si>
  <si>
    <t>*dobava in montaža izklopilne tipke tip 42 RV, koda GW42201, IP55, dimenzij 120x 120x50 mm, "Gewiss"</t>
  </si>
  <si>
    <t xml:space="preserve">*napisna ploščica iz eloksiranega Al, dimenzij 300x200 mm z  vgraviranim napisom (IZKLOP ELEKTRIČNE NAPETOSTI V SILI - SKLADIŠČE 26C),            </t>
  </si>
  <si>
    <t>* drobni montažni material</t>
  </si>
  <si>
    <t>28.</t>
  </si>
  <si>
    <t>Dobava in montaža pocinkanih pločevinastih kabelskih polic tipa PK (Optim), komplet z vsem odcepnim, pritrdilnim in montažnim materialom. Predvideni so naslednji tipi kabelskih polic:</t>
  </si>
  <si>
    <t>* 100 mm s pokrovom</t>
  </si>
  <si>
    <t>* 200 mm s pokrovom</t>
  </si>
  <si>
    <t>* 400 mm s pokrovom</t>
  </si>
  <si>
    <t>29.</t>
  </si>
  <si>
    <t>Dobava in montaža razvodne škatle s Cu sponkami 5x16mm2 za spajanje razvodnih kablov za omarice VX (vtičniška gnezda)  IP 55.</t>
  </si>
  <si>
    <t>30.</t>
  </si>
  <si>
    <t>Dobava in montaža razvodnih škatel s Cu sponkami 3x2,5mm2, za spajanje razvodnih kablov razsvetljave IP 55.</t>
  </si>
  <si>
    <t>31.</t>
  </si>
  <si>
    <t>Dobava in montaža razvodnih škatel s Cu sponkami 3x1,5mm2, za spajanje razvodnih kablov varnostne razsvetljave IP 55.</t>
  </si>
  <si>
    <t>32.</t>
  </si>
  <si>
    <t>Dobava in montaža razvodnih škatel s Cu sponkami 5x2,5mm2, za spajanje razvodnih kablov zunanje razsvetljave IP 55.</t>
  </si>
  <si>
    <t>33.</t>
  </si>
  <si>
    <t>Dobava in montaža razvodnih škatel s Cu sponkami 2,5mm2, za spajanje krmilnih kablov, IP 55.</t>
  </si>
  <si>
    <t>34.</t>
  </si>
  <si>
    <t>Dobava in montaža INOX vezic dim.: 4x200mm za pritrditev kablov po kovinski konstrukciji</t>
  </si>
  <si>
    <t>35.</t>
  </si>
  <si>
    <t>Dobava in vgradnja raznega konstrukcijskega jekla za zaščito in montažo naprav električnih inštalacij</t>
  </si>
  <si>
    <t>36.</t>
  </si>
  <si>
    <t>Izdelava spojev za izenačevanje potencialov komplet z vsem potrebnim materialom (objemke, kab.čevlji itd.).</t>
  </si>
  <si>
    <t>37.</t>
  </si>
  <si>
    <t>Dobava in polaganje izolirnih PVC cevi tipa PN direktno na omet na distančne oklepnike in sicer:</t>
  </si>
  <si>
    <t>* 16 mm</t>
  </si>
  <si>
    <t>* 29 mm</t>
  </si>
  <si>
    <t>38.</t>
  </si>
  <si>
    <t>Izolirna samougasna fleksibilna PVC cev (SECAFLEX) za polaganje kablov na mestih, kjer so ti izpostavljeni mehanskim poškodbam naslednjih dimenzij fi 14-32mm</t>
  </si>
  <si>
    <t>39.</t>
  </si>
  <si>
    <t>Izvedba strerovodne napeljave na novem skladišču 32E</t>
  </si>
  <si>
    <t>ŽIca Al legura 8 mm</t>
  </si>
  <si>
    <t xml:space="preserve">Tipski strešni nosilci  </t>
  </si>
  <si>
    <t>kom</t>
  </si>
  <si>
    <t>Vezna spojka tip 050122</t>
  </si>
  <si>
    <t>Kontaktna spojke tip 080518</t>
  </si>
  <si>
    <t>Merilna spojka tip 040122</t>
  </si>
  <si>
    <t xml:space="preserve">Merilna omarica 15x260  </t>
  </si>
  <si>
    <t xml:space="preserve">Merilna križna spojka  </t>
  </si>
  <si>
    <t xml:space="preserve">Oznaka merilnega mesta 20x48 </t>
  </si>
  <si>
    <t xml:space="preserve">Zidni nosilci  </t>
  </si>
  <si>
    <t xml:space="preserve">Zaščita odvoda  </t>
  </si>
  <si>
    <t>Galvanske zveze, varjene ali vijačene, zaščitene pred korozijo</t>
  </si>
  <si>
    <t>Pregled obstoječih ozemljitev, poravilo oziroma položitev novih ozemljitev za obstoječe objekte, obstoječi odvodi se odstranijo in postavijo so novi</t>
  </si>
  <si>
    <t>SKUPAJ STRELOVODNE NAPELJAVE IN OZEMLJITVE</t>
  </si>
  <si>
    <t>40.</t>
  </si>
  <si>
    <t>Izvedba avtomatskega javljanja požar v nove skladišču 32E. Skladišče bo priključeno na obstoječ sisitem avtomatskega javljanja požara v Luki KOPER  ( oprema Zarja).</t>
  </si>
  <si>
    <t>NAPAJALNIK DODATNI DNAP-400 24V 6A, vgrajen v dodatno ohišje, za napajanje in krmiljenje elekromagnetov drsnih vrat</t>
  </si>
  <si>
    <t>AKU baterija 12V 26Ah</t>
  </si>
  <si>
    <t>OPT XP-95; adresni optični javljalnik Apollo</t>
  </si>
  <si>
    <t>P XP-95/Discovery; podnožje za adresne javljalnike XP-95 Apollo</t>
  </si>
  <si>
    <t>KP-01, nosilec za javljalnike na stropu</t>
  </si>
  <si>
    <t>IZOLATOR XP-95</t>
  </si>
  <si>
    <t>P IZOLATORJA XP-95</t>
  </si>
  <si>
    <t xml:space="preserve">TP-60 tesnilo za podnožja javljalnikov </t>
  </si>
  <si>
    <t>RJ XP-95 z izolatorjem, adresni ročni javljalnik s pleksi zaščito Apollo</t>
  </si>
  <si>
    <t>Notranja adresna sirena z bliskavko</t>
  </si>
  <si>
    <t>Zunanja adresna sirena</t>
  </si>
  <si>
    <t>Enokanalni adresni vhodno/izhodni vmesnik, DIN/RAIL letev</t>
  </si>
  <si>
    <t>Označ. plošča 160x70mm</t>
  </si>
  <si>
    <t>Označ. plošča 55x30</t>
  </si>
  <si>
    <t>Označ. plošča ROČNI JAVLJALNIK, rdeče barve z belim simbolom,  125X125</t>
  </si>
  <si>
    <t>Označ. plošča HUPA, rdeče barve z belim simbolom,  125X125</t>
  </si>
  <si>
    <t>Priklop na obstoječi sistem Dograditev požarne centrale, montaža napajalnika, vstavljanje, oznacevanje in adresiranje zmontiranih in povezanih javljalnikov sistema za javljanje požara ter povezava na obstojeci sistem za javljanje požara; preizkus in zagon požarnega sistema, prevozni stroški</t>
  </si>
  <si>
    <t>Montaža in povezovanje elementov</t>
  </si>
  <si>
    <t>Izdelava programa za požarni sistem</t>
  </si>
  <si>
    <t>Projekt  PID elektro v treh izvodih in elektronski obliki</t>
  </si>
  <si>
    <t>Prevoz dvigala, teža do 8 ton, na in iz objekta</t>
  </si>
  <si>
    <t>Najem dvigala (dnevno)</t>
  </si>
  <si>
    <t>dan</t>
  </si>
  <si>
    <t>Drobni pritrdilni in vezni material</t>
  </si>
  <si>
    <t>Montaža kabla PPOO (NYY-J) 3x1.5 mm
Dobava in polganje kabla</t>
  </si>
  <si>
    <t>Montaža kabla JY(St)Y 1x2x1 mm;
Dobava in polganje kabla</t>
  </si>
  <si>
    <t>Montaža gibljive PVC cevi fi 13,5 mm;</t>
  </si>
  <si>
    <t>Obešala in pritrdilni materijal za montažo PN cevi</t>
  </si>
  <si>
    <t>GNC vnos tlorisov ACAD</t>
  </si>
  <si>
    <t xml:space="preserve">GNC vnos elementov; Vnos tock v GNC (javljalniki, vmesniki, itd). Prenos podatkov iz konfiguracijske datoteke požarne centrale na graficne podlage za GNC, ki vkljucuje: razdelitev javljalnikov in adresnih vmesnikov po posameznih etažah, dolocitev atributov vsakega javljalnika posebej, ki omogocajo ustrezno barvanje za ponazoritev stanja tocke (rdeca, rumena, oranžna, zelena, modra) v odvisnosti od dogodka, ki ga vsaka tocka lahko generira (alarm, izklop, napaka, normalno stanje, nealarmni dogodek), dolocitev in vnos tekstovnih in številcnih oznak za vsak prikazan javljalnik ali  adresni vmesnik, natancno razporeditev javljalnikov in vmesnikov po posameznih prostorih na graficnem tlorisu, vnos vseh nadzornih elementov (PPL lopute, PP vrata, klima naprave,...),postavitev ukaznih gumbov za pošiljanje ukazov v požarni sistem za omogocanje upravljanja, definiranje klientov in njihov dostop do baze dogodkov </t>
  </si>
  <si>
    <t>GNC dograditev na objektu</t>
  </si>
  <si>
    <t>Sodelovanje pri pregledu požar. sist.</t>
  </si>
  <si>
    <t>Funkcionalni pregled požarnega sistema</t>
  </si>
  <si>
    <t>SKUPAJ JAVLJANJE POŽARA</t>
  </si>
  <si>
    <t>41.</t>
  </si>
  <si>
    <t>Tesnenje prehodne odprtine med NN stikliščem in skladiščem 32D, med skladiščem 32D in skladiščem 32E in med skladiščem 32E-požarni sektor1 in skladičem 32E- požarni sektor 2 z vrečkami z toplotno ekspanzijskim negorljivim materialom FB 249 (50,8 x 101,6,4 x 228,6 mm) in s protipožarnim kitom Moladable Putty+  "3M".</t>
  </si>
  <si>
    <t>42.</t>
  </si>
  <si>
    <t xml:space="preserve">Opremljanje zunanjih vrat NN stikališča z napisno ploščico in opozorilno nalepko za stikališče. </t>
  </si>
  <si>
    <t>43.</t>
  </si>
  <si>
    <t>Demontaža obstoječe elektro opreme in odvoz na uradno deponijo izven Luke Koper d.d.:</t>
  </si>
  <si>
    <t>*Demontaža obstoječga stikalnega bloka</t>
  </si>
  <si>
    <t>*Demontaža obstoječih dotrajanih svetil v skladišču</t>
  </si>
  <si>
    <t>*Demontaža obstoječih strelovodnih odvodov na obstoječih skladiščih</t>
  </si>
  <si>
    <t>Izdelava meritev, kontrolnih pregledov in preizkušanj izdelanih jakotočnih inštalacij in strelovodnih napeljav komplet z pisnimi merilnimi protokoli.</t>
  </si>
  <si>
    <t xml:space="preserve">S K U P A J </t>
  </si>
  <si>
    <t>EUR</t>
  </si>
  <si>
    <r>
      <t>O1</t>
    </r>
    <r>
      <rPr>
        <sz val="10"/>
        <rFont val="Tahoma"/>
        <family val="2"/>
        <charset val="238"/>
      </rPr>
      <t xml:space="preserve"> - dim. 210,5*80 cm</t>
    </r>
  </si>
  <si>
    <r>
      <t>O2</t>
    </r>
    <r>
      <rPr>
        <sz val="10"/>
        <rFont val="Tahoma"/>
        <family val="2"/>
        <charset val="238"/>
      </rPr>
      <t xml:space="preserve"> - dim. 450*200 cm</t>
    </r>
  </si>
  <si>
    <r>
      <t>O1</t>
    </r>
    <r>
      <rPr>
        <sz val="10"/>
        <rFont val="Tahoma"/>
        <family val="2"/>
        <charset val="238"/>
      </rPr>
      <t xml:space="preserve"> - dim. 600*200 cm</t>
    </r>
  </si>
  <si>
    <r>
      <t>DV1</t>
    </r>
    <r>
      <rPr>
        <sz val="10"/>
        <rFont val="Tahoma"/>
        <family val="2"/>
        <charset val="238"/>
      </rPr>
      <t xml:space="preserve"> - dim. 600*500 cm</t>
    </r>
  </si>
  <si>
    <r>
      <t>DV2</t>
    </r>
    <r>
      <rPr>
        <sz val="10"/>
        <rFont val="Tahoma"/>
        <family val="2"/>
        <charset val="238"/>
      </rPr>
      <t xml:space="preserve"> - dim. 600*395 cm</t>
    </r>
  </si>
  <si>
    <r>
      <t>DV1-P</t>
    </r>
    <r>
      <rPr>
        <sz val="10"/>
        <rFont val="Tahoma"/>
        <family val="2"/>
        <charset val="238"/>
      </rPr>
      <t xml:space="preserve"> - dim. 600*500 cm</t>
    </r>
  </si>
  <si>
    <r>
      <t>Prometni znak šifra znaka</t>
    </r>
    <r>
      <rPr>
        <b/>
        <sz val="10"/>
        <rFont val="Tahoma"/>
        <family val="2"/>
        <charset val="238"/>
      </rPr>
      <t xml:space="preserve">  II-30 "Omejitev hitrosti"</t>
    </r>
  </si>
  <si>
    <r>
      <t>Prometni znak šifra znaka</t>
    </r>
    <r>
      <rPr>
        <b/>
        <sz val="10"/>
        <rFont val="Tahoma"/>
        <family val="2"/>
        <charset val="238"/>
      </rPr>
      <t xml:space="preserve">  II-21 "Prepovedan promet za </t>
    </r>
    <r>
      <rPr>
        <sz val="10"/>
        <rFont val="Tahoma"/>
        <family val="2"/>
        <charset val="238"/>
      </rPr>
      <t>vozila, pri katerih skupna višina presega določeno"</t>
    </r>
  </si>
  <si>
    <r>
      <t>Dobava in montaža 0,4 kV stikalnega bloka +</t>
    </r>
    <r>
      <rPr>
        <b/>
        <sz val="10"/>
        <rFont val="Tahoma"/>
        <family val="2"/>
        <charset val="238"/>
      </rPr>
      <t>SB-32ABCDE</t>
    </r>
  </si>
  <si>
    <r>
      <t xml:space="preserve">Dobava in vgradnja krmilniške opreme v stikalni blok </t>
    </r>
    <r>
      <rPr>
        <b/>
        <sz val="10"/>
        <rFont val="Tahoma"/>
        <family val="2"/>
        <charset val="238"/>
      </rPr>
      <t>SB-32ABCDE</t>
    </r>
    <r>
      <rPr>
        <sz val="10"/>
        <rFont val="Tahoma"/>
        <family val="2"/>
        <charset val="238"/>
      </rPr>
      <t xml:space="preserve"> po shemi. Pri tem gre za sledeče:</t>
    </r>
  </si>
  <si>
    <r>
      <t xml:space="preserve">Dobava in montaža merilnega stikalnega bloka </t>
    </r>
    <r>
      <rPr>
        <b/>
        <sz val="10"/>
        <rFont val="Tahoma"/>
        <family val="2"/>
        <charset val="238"/>
      </rPr>
      <t>PMO skl.32ABCDE</t>
    </r>
    <r>
      <rPr>
        <sz val="10"/>
        <rFont val="Tahoma"/>
        <family val="2"/>
        <charset val="238"/>
      </rPr>
      <t>, sestavljenega iz:</t>
    </r>
  </si>
  <si>
    <r>
      <t>*FG7OR 3 x 1,5 mm</t>
    </r>
    <r>
      <rPr>
        <vertAlign val="superscript"/>
        <sz val="10"/>
        <rFont val="Tahoma"/>
        <family val="2"/>
        <charset val="238"/>
      </rPr>
      <t>2</t>
    </r>
  </si>
  <si>
    <r>
      <t>*FG7OR 3 x 2,5 mm</t>
    </r>
    <r>
      <rPr>
        <vertAlign val="superscript"/>
        <sz val="10"/>
        <rFont val="Tahoma"/>
        <family val="2"/>
        <charset val="238"/>
      </rPr>
      <t>2</t>
    </r>
  </si>
  <si>
    <r>
      <t>*FG7OR 5 x 1,5 mm</t>
    </r>
    <r>
      <rPr>
        <vertAlign val="superscript"/>
        <sz val="10"/>
        <rFont val="Tahoma"/>
        <family val="2"/>
        <charset val="238"/>
      </rPr>
      <t>2</t>
    </r>
  </si>
  <si>
    <r>
      <t>*FG7OR 7 x 2,5 mm</t>
    </r>
    <r>
      <rPr>
        <vertAlign val="superscript"/>
        <sz val="10"/>
        <rFont val="Tahoma"/>
        <family val="2"/>
        <charset val="238"/>
      </rPr>
      <t>2</t>
    </r>
  </si>
  <si>
    <r>
      <t>*FG7OR 5 x 2,5 mm</t>
    </r>
    <r>
      <rPr>
        <vertAlign val="superscript"/>
        <sz val="10"/>
        <rFont val="Tahoma"/>
        <family val="2"/>
        <charset val="238"/>
      </rPr>
      <t>2</t>
    </r>
  </si>
  <si>
    <r>
      <t>*FG7OR 5 x 16 mm</t>
    </r>
    <r>
      <rPr>
        <vertAlign val="superscript"/>
        <sz val="10"/>
        <rFont val="Tahoma"/>
        <family val="2"/>
        <charset val="238"/>
      </rPr>
      <t>2</t>
    </r>
  </si>
  <si>
    <r>
      <t>*NYY-J 4 x 25 mm</t>
    </r>
    <r>
      <rPr>
        <vertAlign val="superscript"/>
        <sz val="10"/>
        <rFont val="Tahoma"/>
        <family val="2"/>
        <charset val="238"/>
      </rPr>
      <t>2</t>
    </r>
  </si>
  <si>
    <r>
      <t>*NYY-J 3 x 2,5 mm</t>
    </r>
    <r>
      <rPr>
        <vertAlign val="superscript"/>
        <sz val="10"/>
        <rFont val="Tahoma"/>
        <family val="2"/>
        <charset val="238"/>
      </rPr>
      <t xml:space="preserve">2 - </t>
    </r>
    <r>
      <rPr>
        <sz val="10"/>
        <rFont val="Tahoma"/>
        <family val="2"/>
        <charset val="238"/>
      </rPr>
      <t>1x</t>
    </r>
  </si>
  <si>
    <r>
      <t>*NYY-J 5 x 1,5 mm</t>
    </r>
    <r>
      <rPr>
        <vertAlign val="superscript"/>
        <sz val="10"/>
        <rFont val="Tahoma"/>
        <family val="2"/>
        <charset val="238"/>
      </rPr>
      <t xml:space="preserve">2 - </t>
    </r>
    <r>
      <rPr>
        <sz val="10"/>
        <rFont val="Tahoma"/>
        <family val="2"/>
        <charset val="238"/>
      </rPr>
      <t>12x</t>
    </r>
  </si>
  <si>
    <r>
      <t>*NYY-J 5 x 2,5 mm</t>
    </r>
    <r>
      <rPr>
        <vertAlign val="superscript"/>
        <sz val="10"/>
        <rFont val="Tahoma"/>
        <family val="2"/>
        <charset val="238"/>
      </rPr>
      <t xml:space="preserve">2 - </t>
    </r>
    <r>
      <rPr>
        <sz val="10"/>
        <rFont val="Tahoma"/>
        <family val="2"/>
        <charset val="238"/>
      </rPr>
      <t>4x</t>
    </r>
  </si>
  <si>
    <r>
      <t>Priklop obstoječih vodnikov: dovoda iz TP in odvoda v skladišče 30,31 dimenzij NYY-J 4*150 mm</t>
    </r>
    <r>
      <rPr>
        <vertAlign val="superscript"/>
        <sz val="10"/>
        <rFont val="Tahoma"/>
        <family val="2"/>
        <charset val="238"/>
      </rPr>
      <t>2</t>
    </r>
    <r>
      <rPr>
        <sz val="10"/>
        <rFont val="Tahoma"/>
        <family val="2"/>
        <charset val="238"/>
      </rPr>
      <t xml:space="preserve"> v nov razdelilnik +SB-32ABCDE</t>
    </r>
  </si>
  <si>
    <t>HIDRANTNA INSTALACIJA</t>
  </si>
  <si>
    <t>1.1.</t>
  </si>
  <si>
    <t>HIDRANT 1</t>
  </si>
  <si>
    <t>PE 100 110 PN 16 K 100 M</t>
  </si>
  <si>
    <t>d 110</t>
  </si>
  <si>
    <t>Ustreza proizvod FRIATEC, sistem FRIALEN.</t>
  </si>
  <si>
    <t>DN 32/PE-HD 110</t>
  </si>
  <si>
    <t>Izolacija je dodatno ovita z aluminijasto pločevino.</t>
  </si>
  <si>
    <t>1.2.</t>
  </si>
  <si>
    <t>HIDRANT 2 (varianta 1) - glej poročilo in risbe</t>
  </si>
  <si>
    <t>dimenzija cevi enaka obstoječi</t>
  </si>
  <si>
    <t>dimenzija elementa enaka obstoječi cevi</t>
  </si>
  <si>
    <t>DN 32/dimenzija elementa enaka obstoječi cevi</t>
  </si>
  <si>
    <t>HIDRANT 2 (varianta 2) - glej poročilo in risbe</t>
  </si>
  <si>
    <t>1.3.</t>
  </si>
  <si>
    <t>OSTALO</t>
  </si>
  <si>
    <t>OPOMBA</t>
  </si>
  <si>
    <t>Podana je metraža cevi, ki jih je potrebno zaščititi pred mrazom. Točno dolžino kabla določi proizvajalec ali instalater glede na karakteristike izdelka.</t>
  </si>
  <si>
    <t>SKUPAJ HIDRANTNA INSTALACIJA:</t>
  </si>
  <si>
    <t xml:space="preserve">Pri tem morajo biti podani tehnični podatki in risbe povsem usklajeni z zahtevanim obsegom in se morajo povsem nanašati na natančno ponujeni tip in velikost ter ne samo na vrsto opreme (enostavne fotokopije iz generalnega kataloga proizvajalcev v namen potjevanja opreme niso sprejemljive). </t>
  </si>
  <si>
    <t xml:space="preserve">Dobava in postavitev opreme in sistemov se izvede po priloženi dokumentaciji, načrtih in tekstualnem delu, ki se dopolnijo s podrobnejšimi risbami posameznih izbranih dobaviteljev opreme. </t>
  </si>
  <si>
    <t xml:space="preserve">lzvajalec mora predvidena dela izvesti v zahtevani kvaliteti in lahko vgrajuje samo materiale in opremo, ki ima ustrezne ateste in certifikate (potrdila o skladnosti) ter je potrjena tudi s strani predstavnika investitorja. </t>
  </si>
  <si>
    <t>Vgrajena oprema in material mora biti do dobave neuporabljena, nova in opremljena z zahtevano dokazno dokumentacijo.</t>
  </si>
  <si>
    <t xml:space="preserve">Izvajalec je dolžan izvesti preizkusni pogon posameznih sistemov po opravljeni izvedbi, tlačnemu preizkusu, dezinfekciji sitemov in in pisnem obvestilu investitorju, da je sistem pripravljen za preizkusni pogon. </t>
  </si>
  <si>
    <t>V času preskusa mora sistem obratovati z predvidemini zahtevami glede pretoka in tlaka v omrežju sanitarne kot hidrantne vode.</t>
  </si>
  <si>
    <t>Vsi tipi izdelkov - trgovska imena in proizvajalci navedeni v popisu del in materiala so omenjeni izključno zaradi natančnega definiranja tehničnih karakteristik, standardov in predpisov po katerih so izdelani, certifikatov ter atestov, ki jih imajo z namenom natančneje opredeliti tehnične zahteve in postopke izdelave za podobne izdelke, ki jih nudi izvajalec del. Možno je ponuditi kvalitetno enakovredne ali boljše izdelke različnih proizvajalcev od navedenih. Posebno pozornost posvetiti gabaritom alternativno ponujene opreme.</t>
  </si>
  <si>
    <t>Vsi jekleni elementi (četudi ni v načrtu ali popisu GOI del posebej označeno) morajo biti primerno protikorozijsko zaščiteni (vroče cinkanje in barvanje v RAL po izboru odg. proj. arhitekture ali drugo zahtevano zaščito za jeklene konstrukcije) tako, da je zagotovljen garancijski rok in življenjska doba, ki jo zahteva investitor.</t>
  </si>
  <si>
    <t>Vse vrednosti instalacijskih del v ponudbi, četudi ni to posebej označeno ali navedeno v popisu GOI del, morajo upoštevati vsa dela namenjena prilagajanju trenutnemu stanju na gradbišču. V skupni vrednosti ponudbe mora biti vključeno tudi morebitno dodatno izsekavanje utorov in prebojev v zidane ali armirano-betonske stene, ponovno demontiranje in montiranje vseh vrst montažnih sten, vsa dodatna dela za zagotavljanje primernih križanj med posameznimi instalacijskimi vodi, izdelava vseh vrst ojačitev konstrukcij in podobna dela, ki zagotavljajo kakovostno vgradnjo vseh vrst instalacijskih vodov in niso posebej navedena v popisu GOI del. V ponudbi morajo biti upoštevana vsa drobna strojna in elektro instalacijska dela in transporti. Skupna ponudbena vrednost mora vključevati vse stroške morebitnega sušenja in gretja objekta konstrukcij, tlakov ali estrihov.</t>
  </si>
  <si>
    <t xml:space="preserve">ENOTNA CENA MORA VSEBOVATI: </t>
  </si>
  <si>
    <t>-</t>
  </si>
  <si>
    <t>vsa potrebna pripravljalna dela</t>
  </si>
  <si>
    <t>vse potrebne transporte, notranje in zunanje</t>
  </si>
  <si>
    <t xml:space="preserve">vse potrebno delo </t>
  </si>
  <si>
    <t>vsa potrebna pomožna sredstva za vgrajevanje na objektu kot so lestve, odri in podobno</t>
  </si>
  <si>
    <t>usklajevanje z osnovnim načrtom in posvetovanje s projektantom, nadzornikom, investitorjem, naročnikom</t>
  </si>
  <si>
    <t>terminsko usklajevanje del z ostalimi izvajalci na objektu</t>
  </si>
  <si>
    <t>čiščenje prostorov po končanih delih in odvoz odpadnega meteriala na stalno mestno deponijo</t>
  </si>
  <si>
    <t>plačilo komunalnega prispevka za stalno mestno deponijo odpadnega materiala</t>
  </si>
  <si>
    <t xml:space="preserve">vsa potrebna higijensko tehnična preventivna zaščita delavcev na gradbišču </t>
  </si>
  <si>
    <t>izdelavo vseh potrebnih detajlov in dopolnih del, katera je potrebno izvesti za dokončanje posameznih del, tudi če potrebni detajli in niso podrobno navedeni in opisani v popisu del, in so ta dopolnila nujna za pravilno funkcioniranje posameznih sistemov in elementov objekta.</t>
  </si>
  <si>
    <t>merjenje na objektu</t>
  </si>
  <si>
    <t>skladiščenje materiala na gradbišču</t>
  </si>
  <si>
    <t>preizkušanje kvalitete za vse materiale, ki se vgrajujejo in dokazovanje kvalitete z atesti</t>
  </si>
  <si>
    <t>ves potrebni glavni, pomožni, pritrdilni, tesnilni in vezni material</t>
  </si>
  <si>
    <t>popravilo eventuelno povzročene škode ostalim izvajalcem na gradbišču</t>
  </si>
  <si>
    <t>vse potrebne zaščitne premaze</t>
  </si>
  <si>
    <t>merjenje na objektu, pred pričetkom izdelave posameznih elementov</t>
  </si>
  <si>
    <t>popravilo nekvalitetno izvedenih del oziroma zamenjava elementov</t>
  </si>
  <si>
    <t>izdelava tehnoloških risb za proizvodnjo s potrebnimi detajli</t>
  </si>
  <si>
    <t xml:space="preserve">izdelava in izrez odprtin za vgradnjo inštalacijskih in drugih elementov </t>
  </si>
  <si>
    <t>izdelava vseh izračunov vezanih na izdelavo elementov, potrebnih za doseganje predpisanih zahtev</t>
  </si>
  <si>
    <t xml:space="preserve">izpiranje/izpihovanje cevovodov, meritve, uregulacija sistema, zagon, poskusno obratovanje </t>
  </si>
  <si>
    <t xml:space="preserve">tlačni preizkus vodovodne instalacije s hladnim vodnim tlakom 12 bar ali 1,5x maksimalnega tlaka, za vodovodno instalacijo, ki bo po preizkusu takoj prešla v uporabo, po standardu SIST EN 805 </t>
  </si>
  <si>
    <t xml:space="preserve">tlačni preizkus vodovodne instalacije z inertnim plinom, za vodovodno instalacijo, ki po preizkusu NE bo takoj prišla v uporabo </t>
  </si>
  <si>
    <t xml:space="preserve">dezinfekcija celotnega cevovoda z ustreznim sredstvom </t>
  </si>
  <si>
    <t>gradbena pomoč in nadzorovanje izdelave izkopa za polaganje novih zunanjih vodovodnih cevi, niveliranje dna jarka, zasipanje v plasteh, polaganje opozorilnega traku
(gradbena dela so zajeti v gradbenih delih in niso predmet tega projekta)</t>
  </si>
  <si>
    <t xml:space="preserve">prenos, spuščanje in polaganje vodovodnih cevi, fazonskih kosov in armatur za zunanji vodovod v pripravljen jarek, ter poravnavanje v vertikalni in horizontalni smeri </t>
  </si>
  <si>
    <t>C.</t>
  </si>
  <si>
    <t>ELEKTROINSTALACIJSKA DELA</t>
  </si>
  <si>
    <t>D.</t>
  </si>
  <si>
    <t>STROJNE INSTALACIJE</t>
  </si>
  <si>
    <t>E.</t>
  </si>
  <si>
    <t>F.</t>
  </si>
  <si>
    <t>a</t>
  </si>
  <si>
    <t xml:space="preserve">VK </t>
  </si>
  <si>
    <t>ur</t>
  </si>
  <si>
    <t>b</t>
  </si>
  <si>
    <t>PK</t>
  </si>
  <si>
    <t>c</t>
  </si>
  <si>
    <t>NK</t>
  </si>
  <si>
    <t>Izdelava navodil za obratovanje in vzdrževanje</t>
  </si>
  <si>
    <t>Ostalo</t>
  </si>
  <si>
    <t>Ustreza kot npr. proizvod Zagožen d.o.o..</t>
  </si>
  <si>
    <t>rušitvena dela</t>
  </si>
  <si>
    <t>zemeljska dela</t>
  </si>
  <si>
    <t>armiranobetonska dela</t>
  </si>
  <si>
    <t>tesarska dela</t>
  </si>
  <si>
    <t>zidarska dela</t>
  </si>
  <si>
    <t>kanalizacija</t>
  </si>
  <si>
    <t>ključavničarska dela</t>
  </si>
  <si>
    <t>krovska in kleparska dela ter fasada</t>
  </si>
  <si>
    <t>slikopleskarska dela</t>
  </si>
  <si>
    <t>stavbno pohištvo</t>
  </si>
  <si>
    <t>keramičarska dela</t>
  </si>
  <si>
    <t>ostala dela</t>
  </si>
  <si>
    <t>Izdelava geodetskega načrta po izvedenem stanju</t>
  </si>
  <si>
    <t>Demontaža in odstranitev dodatne ojačitve kovinske ograje na podestih, pločevina deb. 8 mm</t>
  </si>
  <si>
    <t xml:space="preserve">Razna nepredvidena rušitvena dela, ki se pojavijo v času gradnje in se obračunajo po dejanskih porabljenem času delavcev, z vpisom v gradbeni dnevnik in po predhodni potrditvi  naročnika. Dela se obračunajo le na pozicijah, kjer z opisom le-ta niso predvidena. V ceni zajeti tudi ves material in opremo potrebno za delo. </t>
  </si>
  <si>
    <t>o    vse horizontalne in vertikalne prenose ter prevoze na gradbišču in do gradbišča</t>
  </si>
  <si>
    <t>o    vsa zavarovanja in podpiranja med izkopi in zasipi ter rušitvenimi deli</t>
  </si>
  <si>
    <t>o    vse zasipe in utrjevanje tal po končanih delih</t>
  </si>
  <si>
    <t>o    odvoz demontiranega in rušenega materiala na stalno deponijo, komplet s plačilom vseh komunalnih pristojbin</t>
  </si>
  <si>
    <t>o    odvoz vseh viškov izkopanega materiala na stalno deponijo, komplet s plačilom vseh komunalnih pristojbin</t>
  </si>
  <si>
    <t>o    vsa podpiranja in zavarovanja med opaženjem in betoniranjem konstrukcij</t>
  </si>
  <si>
    <t>o    ves standardizirani vezni in montažni material pri opažarskih delih</t>
  </si>
  <si>
    <t>o    negovanje in vibriranje betonov med vgradnjo in pred razopaženjem betonskih elementov</t>
  </si>
  <si>
    <t>o    vse delovne in lovilne odre - razen fasadnega odra, ki je posebej prikazan v popisu</t>
  </si>
  <si>
    <t>o    dobavo in pripravo vseh veznih in pritrdilnih materialov</t>
  </si>
  <si>
    <t xml:space="preserve">o    vse mere kontrolirati na kraju samem oz. na gradbišču </t>
  </si>
  <si>
    <t>o    pri opisih upoštevati TEHNIČNO POROČILO,</t>
  </si>
  <si>
    <t>o    sestavni del popisov so sheme oken in vrat, razen kjer dodatno navedeno v razpisni dokumentaciji in popisu del</t>
  </si>
  <si>
    <t>o    vsa navedena komercialna imena so uporabljena zgolj zaradi določitve zahtevane kvalitete, ki jo mora ponudniki Izpolniti, ponujeno mora zagotavljati najmanj enakovredne lastnosti.</t>
  </si>
  <si>
    <t>o    vsi sestavni elementi, kakor tudi premazi, laki, barve in ostala sredstva uporabljena pri izdelavi in dobavi zahtevanih sestavnih delov objekta morajo ustrezati uredbi o zelenem javnem naročanju.</t>
  </si>
  <si>
    <t>o    Pri vseh postavkah je potrebno upoštevati vsa pripravljalna in zaključna dela, vse prevoze in odvoze, potreben montažni in pritrdilni material, ter eventualno potrebno podkonstrukcijo.</t>
  </si>
  <si>
    <t>o    Za vse dobavljene elemente je potrebno le-te opredeliti v tehnološkem elaboratu (TE) na katerega je potrebo pridobiti pisno soglasje naročnika in ostalih deležnikov, ki jih določi naročnik. V tehnološkem elaboratu se izdelajo vsi rutinski detajli in delavniški načrti, ki se nanašajo na vgradnjo elementov. V TE se navedejo vsi serijski elementi, ki pa je potrebno, na zahtevo naročnika, predložiti vzorčni kos v potrditev v dogovorjenem roku.</t>
  </si>
  <si>
    <t xml:space="preserve">o    Mere prikazane v grafičnih prilogah je potrebno predhodno preveriti s projektantom, prav tako je potrebno za vse elemente preveriti na mestu vgradnje tudi vse dimenzije. </t>
  </si>
  <si>
    <t xml:space="preserve">o    Pri izdelavi ponudbe je potrebno OBVEZNO PREGLEDATI VSE DELE PROJEKTA (tekstualni in grafični del) ter v primeru neskladij pridobiti odgovore že v fazi razpisa. </t>
  </si>
  <si>
    <t>o    Vsi vgrajeni elementi in materiali morajo imeti vsa ustrezna dokazila.</t>
  </si>
  <si>
    <t>o    Pri vseh opisih delovnih postavk smiselno veljajo splošna določila standardiziranih opisov del za visoko gradnjo GIPOSS. V enotnih cenah je upoštevati ves potrebni material, delo in transporte, ki so potrebni za vgradnjo  ter vse povezane stroške, ki so potrebni za tehnično pravilno izvedbo del.</t>
  </si>
  <si>
    <t>o    vse dobave in nabave materialov ter veznih in montažnih materialov</t>
  </si>
  <si>
    <t xml:space="preserve">Pred pričetkom del mora glavni izvajalec del pripraviti tehnološki elaborat in podati tehnične predloge ponujene strojne opreme v potrditev, ki zajemajo vse iz popisa zahtevane tehnične podatke, tovarniške risbe postavitve in dokazila s potrdili o ustreznosti. </t>
  </si>
  <si>
    <t>Preizkusni pogon se izvrši v sodelovanju z predstavniki upravljalcev pri naročniku</t>
  </si>
  <si>
    <t>Zidarska pomoč obrtnikom. Razna nepredvidena dela in zidarska dela, ki se pojavijo v času gradnje kot pomoč pri obrtniških in inštalaterskih delih in se obračunajo po dejanskih porabljenem času delavcev, z vpisom v gradbeni dnevnik in po predhodni potrditvi  naročnika. Dela se obračunajo na pozicijah, kjer z opisom le-ta niso predvidena.</t>
  </si>
  <si>
    <t>Kot npr ALPHA tip ISO industrijska ali enakovredno; nudimo _______________</t>
  </si>
  <si>
    <r>
      <t xml:space="preserve">Popis je veljaven le v kombinaciji z vsemi grafičnimi prilogami, risbami, načrti, tehničnim poročilom, sestavami konstrukcij, geomehanskim oziroma geološkim poročilom in ostalimi sestavinami PGD in PZI projekta. Natančnejši opisi, način in kvaliteta izdelave, barve, velikost elementov, načini pritrjevanja, načini stikovanja z ostalimi elementi objekta, morebitna požarna varnost konstrukcij ali gradbenih elementov in podobno so razvidni iz prej naštetih sestavin PGD in PZI projekta. 
Ponudba mora vsebovati ves pritrdilni, vezni, spojni, tesnilni material in ustrezne podkostrukcije, dobavo in vgradnjo zaključnih profilov, pločevin in kotnikov, izdelavo vseh potrebnih podkonstrukcij, dodatnega izsekavanja AB in zidanih sten in podobna dela potrebna za vgradnjo posameznega elementa objekta, izvedbo vseh drobnih gradbenih, obrtniških in instalacijskih del ter ostalega če tudi to ni neposredno navedeno popisu GOI del, a je kljub temu razvidno iz grafičnih prilog in ostalih prej naštetih sestavnih delov PGD in PZI projekta. </t>
    </r>
    <r>
      <rPr>
        <sz val="10"/>
        <color rgb="FFFF0000"/>
        <rFont val="Tahoma"/>
        <family val="2"/>
        <charset val="238"/>
      </rPr>
      <t xml:space="preserve">
</t>
    </r>
    <r>
      <rPr>
        <sz val="10"/>
        <rFont val="Tahoma"/>
        <family val="2"/>
        <charset val="238"/>
      </rPr>
      <t>Nujna je tudi kombinacija popisa s požarnim elaboratom, ki opredeljuje požarno varnost posameznih konstrukcij in gradbenih elementov objekta. Obvezno je upoštevati vse zahteve iz študije požarne varnosti. 
Z oddajo ponudbe vsak ponudnik izjavlja, da je skrbno preučil vse prej omenjene sestavne dele PGD in PZI projekta in da je v skupno vrednost vključil vsa dodatna, nepredvidena in presežna dela ter material, ki zagotavljajo popolno, zaključeno in celostno izvedbo objekta, ki ga obravnava projekt  kot tudi vsa dela, ki niso neposredno opisana ali našteta v tekstualnem delu popisa, a so kljub temu razvidna iz grafičnih prilog in ostalih prej naštetih sestavnih delov PGD in PZI projekta. Za vse nejasnosti mora ponudnik v razpisnem roku, ki je namenjen postavljanju vprašanj, pisno kontaktirati investitorja. 
Kontaktiranje ali postavljanje vprašanj neposredno odgovornemu vodji projekta, projektantskim organizacijam, ki so sodelovale pri izdelavi projekta ali posameznim odgovornim projektantom ni dovoljeno.</t>
    </r>
  </si>
  <si>
    <t>*Multifunkcijski elektronski števec 
MT880-T1A42R56S53-E12-V52L81B11- M3K03 - M,
3x58/100V - 3x230/400V, 50Hz, 5(6)A, r.t.. 1.0 (KWh), r.t.2.0 (kvarh)
+ komunikacijski Ethernet modul CM-e-3</t>
  </si>
  <si>
    <t>Dobava in montaža 0,4 kV stikalnega bloka VX, za priključevanje prenosnih porabnikov. Gre za tipsko PVC omarico, izdelano v IP 65, v kateri je vgrajena varovalna oprema za vtičnice, ki so nameščene na sprednji plošči. V omarici je vgrajena naslednja oprema:</t>
  </si>
  <si>
    <t xml:space="preserve">*omarica tip KAEDRA 6x vgradna mesta 90x100mm, 12+1M, IP65 dim.: 340x460mm, tip 13181, "Schneider" </t>
  </si>
  <si>
    <t xml:space="preserve">*zaščitno stikalo na diferenčni tok tip Acti 9 iID, 63A/0,03A, AC, "Schneider"    </t>
  </si>
  <si>
    <t xml:space="preserve">*inštalacijski odklopnik tip ACTI9 iC60H, 32A/3P-C, "Schneider"    </t>
  </si>
  <si>
    <t xml:space="preserve">*inštalacijski odklopnik tip ACTI9 iC60H, 16A/3P-C, "Schneider"    </t>
  </si>
  <si>
    <t xml:space="preserve">*inštalacijski odklopnik tip ACTI9 iC60H, 16A/1P-C, "Schneider"    </t>
  </si>
  <si>
    <t xml:space="preserve">*inštalacijski odklopnik tip ACTI9 iC60H, 10A/1P-C, "Schneider"    </t>
  </si>
  <si>
    <t>*elektronski časovni rele MINs 15232 za izklop razsvetljave , "Telemecanique-Schneider"</t>
  </si>
  <si>
    <t xml:space="preserve">*uvodnica PG 29                                             </t>
  </si>
  <si>
    <t xml:space="preserve">*uvodnica PG 13,5                                             </t>
  </si>
  <si>
    <t xml:space="preserve">*vtičnica vgradna PratiKa 32 A, 400V, (4P+PE), IP67, tip PKY32F735 "Schneider"                                  </t>
  </si>
  <si>
    <t xml:space="preserve">*vtičnica vgradna PratiKa 16 A, 400V, (4P+PE), IP67, tip PKY16F735 "Schneider"                                  </t>
  </si>
  <si>
    <t xml:space="preserve">*vtičnica vgradna PratiKa 10/16 A, 230V, (2P+PE), IP65, tip 81141 "Schneider"                                  </t>
  </si>
  <si>
    <t xml:space="preserve">*tipska zbiralka N in PE, "Schneider"    </t>
  </si>
  <si>
    <t xml:space="preserve">* drobni in vezni material                                                                        </t>
  </si>
  <si>
    <t>* pripadajoče tablice s trajnimi graviranimi napisi, UV obstojne in pritrjene na omarico (po detajlu)</t>
  </si>
  <si>
    <t>Dobava, montaža in priklop svetilke ECHO 957 Modulo LED dopio 61W, 8689lm, koda 164715-00, dolžina 1,6m , "Disano"</t>
  </si>
  <si>
    <t>Dobava, montaža in priklop LED svetilke tip Disano 2885 Saturno HP - wide beam "Disano", koda 330751-00</t>
  </si>
  <si>
    <t>Dobava, montaža in priklop svetilke zunanje razsvetljave - simetrični reflektor DISANO RODIO LED 1891, 163W, IP 66, montaža na sekundarne nosilce nadstrešnice, komplet z pritrdilnim priborom</t>
  </si>
  <si>
    <t xml:space="preserve">Valjanec nerjaveč RF 30 x 3 mm, položen v zemljo 0.8 m globoko in delno v temelje, z gradb. in zem. deli   </t>
  </si>
  <si>
    <t xml:space="preserve">deponija vodovodnih cevi vključno z zavarovanjem materiala </t>
  </si>
  <si>
    <t>ustrezno izobraževanje vzdrževalcev objekta</t>
  </si>
  <si>
    <t>PREMIK VODOVODNE CEVI IZVEN LOKACIJE TEMELJA</t>
  </si>
  <si>
    <t>Ustreza proizvod Zagožen d.o.o..</t>
  </si>
  <si>
    <t xml:space="preserve">PE 100 d140 PN 16 </t>
  </si>
  <si>
    <t>d 140</t>
  </si>
  <si>
    <t>1.4.</t>
  </si>
  <si>
    <t xml:space="preserve">Pazljivi izkop tampona oz. zemljine III. kategorije, za odkop vodovodne cevi, odmet na rob izkopa, globina izkopa do 110 cm </t>
  </si>
  <si>
    <t>Zasip vodovodne cevi s peščenim obsutjem do 10 cm nad temenom cevi</t>
  </si>
  <si>
    <t>Idelava utrjene peščene posteljice (50 Mpa) za položitev vodovodne cevi v debelini 10 cm pod cevjo</t>
  </si>
  <si>
    <t>Dobava in montaža varnostnega naletnega stebrička h=1500mm, 160x160x 4 čro-rumen komplet s sidranjem v ab temelj</t>
  </si>
  <si>
    <t>Dopolnitev obstoječega SCADA sistema Iconics Genesis64, za potrebe upravljanja nove razsvetljave v skladišču 32E. Izdelava aplikativnega dela na strežniku vključno z mobilno aplikacijo obsega:
- izdelava grafike (animirane sinoptične sheme s sliko objekta z vnešenimi glavnimi napravami novega sistema razsvetljave)                                                                                                                    -  vnos in konfiguracija alarmov,                                                                                                                                   - izdelava trendov in grafičnih prikazov zgodovinskih parametrov,                                                                                                                                                                                                                                                                                                                                                                                                                                                                                                                                                                                                                           - dopolnitev drevesne strukture, integracija grafike, trendov, alarmov,                                                                                                            - Izvajalec je po končanem delu dolžan naročniku posredovati izvorno kodo izdelanega celotnega sistema.</t>
  </si>
  <si>
    <r>
      <t xml:space="preserve">Dobava in montaža cevi  </t>
    </r>
    <r>
      <rPr>
        <sz val="11"/>
        <rFont val="Tahoma"/>
        <family val="2"/>
        <charset val="238"/>
      </rPr>
      <t>za obratovalni tlak do 16 bar, z dodatkom za odrez 10 %.</t>
    </r>
  </si>
  <si>
    <r>
      <t xml:space="preserve">Varilni lok 90° </t>
    </r>
    <r>
      <rPr>
        <sz val="11"/>
        <rFont val="Tahoma"/>
        <family val="2"/>
        <charset val="238"/>
      </rPr>
      <t>iz PE-HD, tlačne stopnje PN 16.
Ustreza proizvod kot npr FRIATEC, sistem FRIALEN, tip W 90°.</t>
    </r>
  </si>
  <si>
    <r>
      <t xml:space="preserve">Varilni T kos° </t>
    </r>
    <r>
      <rPr>
        <sz val="11"/>
        <rFont val="Tahoma"/>
        <family val="2"/>
        <charset val="238"/>
      </rPr>
      <t>iz PE-HD, tlačne stopnje PN 16.
Ustreza proizvod kot npr FRIATEC, sistem FRIALEN.</t>
    </r>
  </si>
  <si>
    <r>
      <t xml:space="preserve">Prehodni kos </t>
    </r>
    <r>
      <rPr>
        <sz val="11"/>
        <rFont val="Tahoma"/>
        <family val="2"/>
        <charset val="238"/>
      </rPr>
      <t>iz PE-HD na jekleno cev, tlačne stopnje PN 16, komplet s pritrdilnim in tesnilnim materialom. Ustreza proizvod kot npr FRIATEC, sistem FRIALEN.</t>
    </r>
  </si>
  <si>
    <r>
      <t>Zidna hidrantna omarica</t>
    </r>
    <r>
      <rPr>
        <sz val="11"/>
        <rFont val="Tahoma"/>
        <family val="2"/>
        <charset val="238"/>
      </rPr>
      <t xml:space="preserve"> tip  »EURO« dimenzije 740×840×250 mm (levi priključek) za montažo na steno, z zapornim ventilom DN 25, gumijasto cevjo dolžine 30 m navito na kolut, ročnikom z zasunom DN 25 in brizgalno šobo. Vse komplet s pritrdilnim in tesnilnim materialom.</t>
    </r>
  </si>
  <si>
    <r>
      <t xml:space="preserve">Priključitev </t>
    </r>
    <r>
      <rPr>
        <sz val="11"/>
        <rFont val="Tahoma"/>
        <family val="2"/>
        <charset val="238"/>
      </rPr>
      <t>nove vodovodne instalacije vodene vertikalno  nadometno iz tlaka na nov hidrant, vključno ves potrebni vezni, tesnilni, pritrdilni in izolativni material.</t>
    </r>
  </si>
  <si>
    <r>
      <rPr>
        <b/>
        <sz val="11"/>
        <rFont val="Tahoma"/>
        <family val="2"/>
        <charset val="238"/>
      </rPr>
      <t>Dobava in polaganje plastičnega opozorilnega traku</t>
    </r>
    <r>
      <rPr>
        <sz val="11"/>
        <rFont val="Tahoma"/>
        <family val="2"/>
        <charset val="238"/>
      </rPr>
      <t xml:space="preserve"> s kovinskim trakom in napisom "POZOR VODOVOD" pri zasipavanju v globini cca 40 cm pod koto terena.</t>
    </r>
  </si>
  <si>
    <r>
      <t>Cevi in fitinge vodene nadometno je potrebno toplotno izolirati</t>
    </r>
    <r>
      <rPr>
        <sz val="11"/>
        <rFont val="Tahoma"/>
        <family val="2"/>
        <charset val="238"/>
      </rPr>
      <t xml:space="preserve"> izolacijskimi ploščami ali cevaki z obojestransko parozaporno izolacijo iz sintetičnega kavčuka oz. elastomerne pene s koeficientom prehoda λ&lt;0,034 W/m°K pri 0°C in upornostjo proti difuziji vodne pare μ&gt;10000. Samougasljiva, stopnja zadimljenosti s2 po DIN EN 13501, debelina izolacije 100 mm (proizvod Kaiman, tip KK plus ali drugi enakovredni), vključno z lepilom in samolepilnimi trakovi za tesnjenje spojev, s predhodnim čiščenjem in razmastitvijo prezračevalnih kanalov.</t>
    </r>
  </si>
  <si>
    <r>
      <t xml:space="preserve">Dobava in montaža cevi  </t>
    </r>
    <r>
      <rPr>
        <sz val="11"/>
        <rFont val="Tahoma"/>
        <family val="2"/>
        <charset val="238"/>
      </rPr>
      <t>za obratovalni tlak do 16 bar, z dodatkom za odrez 10 %. Ustreza proizvod kot npr. Zagožen d.o.o.</t>
    </r>
  </si>
  <si>
    <r>
      <t xml:space="preserve">Varilni lok 90° </t>
    </r>
    <r>
      <rPr>
        <sz val="11"/>
        <rFont val="Tahoma"/>
        <family val="2"/>
        <charset val="238"/>
      </rPr>
      <t>iz PE-HD, tlačne stopnje PN 16.
Ustreza proizvod kot npr. FRIATEC, sistem FRIALEN, tip W 90°.</t>
    </r>
  </si>
  <si>
    <r>
      <t xml:space="preserve">Varilni T kos° </t>
    </r>
    <r>
      <rPr>
        <sz val="11"/>
        <rFont val="Tahoma"/>
        <family val="2"/>
        <charset val="238"/>
      </rPr>
      <t>iz PE-HD, tlačne stopnje PN 16.
Ustreza proizvod kot npr. FRIATEC, sistem FRIALEN.</t>
    </r>
  </si>
  <si>
    <r>
      <t xml:space="preserve">Prehodni kos </t>
    </r>
    <r>
      <rPr>
        <sz val="11"/>
        <rFont val="Tahoma"/>
        <family val="2"/>
        <charset val="238"/>
      </rPr>
      <t>iz PE-HD na jekleno cev, tlačne stopnje PN 16, komplet s pritrdilnim in tesnilnim materialom.</t>
    </r>
  </si>
  <si>
    <r>
      <t xml:space="preserve">Varilni lok 90° </t>
    </r>
    <r>
      <rPr>
        <sz val="11"/>
        <rFont val="Tahoma"/>
        <family val="2"/>
        <charset val="238"/>
      </rPr>
      <t>iz PE-HD, tlačne stopnje PN 16.
Ustreza proizvod FRIATEC, sistem FRIALEN, tip W 90°.</t>
    </r>
  </si>
  <si>
    <r>
      <t xml:space="preserve">Prehodni kos </t>
    </r>
    <r>
      <rPr>
        <sz val="11"/>
        <rFont val="Tahoma"/>
        <family val="2"/>
        <charset val="238"/>
      </rPr>
      <t>iz PE-HD na jekleno cev, tlačne stopnje PN 16, komplet s pritrdilnim in tesnilnim materialom.Ustreza proizvod FRIATEC, sistem FRIALEN.</t>
    </r>
  </si>
  <si>
    <r>
      <t xml:space="preserve">PE lok 90° </t>
    </r>
    <r>
      <rPr>
        <sz val="11"/>
        <rFont val="Tahoma"/>
        <family val="2"/>
        <charset val="238"/>
      </rPr>
      <t>iz PE-HD, tlačne stopnje PN 16.
Ustreza proizvod FRIATEC, sistem FRIALEN</t>
    </r>
  </si>
  <si>
    <r>
      <t xml:space="preserve">Varilna spojka za PE cevi in fazone </t>
    </r>
    <r>
      <rPr>
        <sz val="11"/>
        <rFont val="Tahoma"/>
        <family val="2"/>
        <charset val="238"/>
      </rPr>
      <t>iz PE-HD, tlačne stopnje PN 16.
Ustreza proizvod FRIATEC, sistem FRIALEN, tip MB 140.</t>
    </r>
  </si>
  <si>
    <r>
      <t xml:space="preserve">Priključitev </t>
    </r>
    <r>
      <rPr>
        <sz val="11"/>
        <rFont val="Tahoma"/>
        <family val="2"/>
        <charset val="238"/>
      </rPr>
      <t xml:space="preserve">na obstoječo vodovodno cev v terenu:
odrez obstoječe cevi
čiščenje odrezane površine in priprava na elektrofuzijsko varjenje  </t>
    </r>
  </si>
  <si>
    <r>
      <t xml:space="preserve">Samoregulacijski električni grelni kabli </t>
    </r>
    <r>
      <rPr>
        <sz val="11"/>
        <rFont val="Tahoma"/>
        <family val="2"/>
        <charset val="238"/>
      </rPr>
      <t>U = 220 V kot ovitje vodovodnih cevi, ki potekajo nadometno od tlaka do hidrantov za zaščito pred zmrzovanjem. H kompletu kablov se dobavijo 2 termostata (2 ločeni coni ogrevanja) in 2 elektro omarice kot del opreme.</t>
    </r>
  </si>
  <si>
    <r>
      <rPr>
        <b/>
        <sz val="11"/>
        <rFont val="Tahoma"/>
        <family val="2"/>
        <charset val="238"/>
      </rPr>
      <t>Gasilni aparati na univerzalni prah ABC</t>
    </r>
    <r>
      <rPr>
        <sz val="11"/>
        <rFont val="Tahoma"/>
        <family val="2"/>
        <charset val="238"/>
      </rPr>
      <t xml:space="preserve"> z vsebnostjo 9 kg, tip S6, vgrajen v opremo prikazano v načrtu arhitekture.</t>
    </r>
  </si>
  <si>
    <r>
      <t xml:space="preserve">Čiščenje in izpiranje </t>
    </r>
    <r>
      <rPr>
        <sz val="11"/>
        <rFont val="Tahoma"/>
        <family val="2"/>
        <charset val="238"/>
      </rPr>
      <t>vodovodne instalacije, izvedba dezinfekcije in bakteriološke analize</t>
    </r>
  </si>
  <si>
    <r>
      <t>Tlačni preizkus vodovodne instalacije</t>
    </r>
    <r>
      <rPr>
        <sz val="11"/>
        <rFont val="Tahoma"/>
        <family val="2"/>
        <charset val="238"/>
      </rPr>
      <t xml:space="preserve"> po PSIST prEN 805 in navodilih proizvajalca cevi</t>
    </r>
  </si>
  <si>
    <r>
      <t xml:space="preserve">Razne napisne tablice </t>
    </r>
    <r>
      <rPr>
        <sz val="11"/>
        <rFont val="Tahoma"/>
        <family val="2"/>
        <charset val="238"/>
      </rPr>
      <t>za označevanje naprav in cevovodov.</t>
    </r>
  </si>
  <si>
    <r>
      <t>Razno profilno železo, vroče pocinkano</t>
    </r>
    <r>
      <rPr>
        <sz val="11"/>
        <rFont val="Tahoma"/>
        <family val="2"/>
        <charset val="238"/>
      </rPr>
      <t xml:space="preserve"> za pritrditev cevi, izdelavo fiksnih točk in bočnih vodil</t>
    </r>
  </si>
  <si>
    <t>NEPREDVIDENA GOI DELA</t>
  </si>
  <si>
    <t>GEOMEHANSKI NADZOR</t>
  </si>
  <si>
    <t>IZDELAVA PID</t>
  </si>
  <si>
    <t>ELEKTRIČNE INŠTALACIJE</t>
  </si>
  <si>
    <t>KROVSKA IN KLEPARSKA DELA ter FASADA</t>
  </si>
  <si>
    <t>KLJUČAVNIČARSKA DELA</t>
  </si>
  <si>
    <t>ZIDARSKA DELA</t>
  </si>
  <si>
    <t>ZEMELJSKA DELA</t>
  </si>
  <si>
    <t>RUŠITVENA DELA</t>
  </si>
  <si>
    <t>REKAPITULACIJA</t>
  </si>
  <si>
    <t>Ponudnik:</t>
  </si>
  <si>
    <t>NEPREDVIDENA GOI DELA (5% poz. A-C)</t>
  </si>
  <si>
    <t xml:space="preserve">Projektant:   </t>
  </si>
  <si>
    <t>Objekt:            Nadstrešnice 30A-30B in 31B-31C</t>
  </si>
  <si>
    <t>S STROŠKOVNO OCENO</t>
  </si>
  <si>
    <t>vsi elementi opreme in barve materialov morajo biti pred vgradnjo potrjeni s strani naročnika</t>
  </si>
  <si>
    <t>Izdelava, dobava in montaža strešne obrobe (nadstrešnica - fasada), iz jeklene pocinkane in barvane pločevine, v RAL po izboru arhitekta, upoštevati ves montažni in tesnilni material ter nosilne konzole, r.š. 70 cm</t>
  </si>
  <si>
    <t>Predelava in montaža prej demontiranih kovinskih lestev upoštevati ves pritrdilni material</t>
  </si>
  <si>
    <t>Predelava in montaža prej demontiranih odtočnih vertikalnih odtokov, iz jeklene pocinkane in barvane pločevine, upoštevati  dve koleni ter ves montažni in tesnilni material ter nosilne konzole fi cevi 200 mm</t>
  </si>
  <si>
    <t>Montaža strešne kritine v sestavi:
-demontirana profilirana pločevina Coverib, montaža po navodilih proizvajalca kritine
-komplet z vsem pritrdilnim, montažnim in tesnilnim materialom
-upoštevati tudi vse obrobe in zaključke</t>
  </si>
  <si>
    <t>Dobava in montaža strešne kritine v sestavi:
-Profilirana pločevina Coverib v RAL po izboru arhitekta, komplet s podkonstrukcijo po navodilih proizvajalca kritine
-komplet z vsem pritrdilnim, montažnim in tesnilnim materialom
-upoštevati tudi vse obrobe in zaključke</t>
  </si>
  <si>
    <t>Vgradnja HILTI vijakov specificiranih v kosovnici jeklene konstrukcije</t>
  </si>
  <si>
    <t>Dvig kompletne jeklene konstrukcije ostrešja nadstrešnic 30B in 31B v skladu z načrtom gradbenih konstrukcij JP -02/19, posamezno nadstrešnico se dvigne v celoti in ostane dvignjena oziroma podprta do izvedbe (privarjenja) podaljškov stebrov, v ceni postavke upoštevati vse potrebne začasne podporne konstrukcije in uporabo avtodvigal nosilnosti 20t ( 2-3 )</t>
  </si>
  <si>
    <t>PTFE plošča debeline 5 mm z dimenzijami 130x220 mm za zagotavljanje horizontalno pomičnega ležišča, pri priključku nadstrešnice 30A na 30B in 31C na 31B (glej detajla D1 in D4 na listu 14 načrta gradbenih konstrukcij št. JP-02/19), v ceni postavke upoštevati dobavo in vgradnjo z epoksidnim lepilom, vključno s pripravo jeklene površine (brušenje).</t>
  </si>
  <si>
    <t>Izdelava, dobava in montaža jeklene konstrukcije za nadvišanje  nadstrešnic konstrukcijskega jekla S235 JR: (30B in 31B) Jeklena konstrukcija mora biti izdelana in montirana v skladu s standardom SIST EN 1090-2, razred izdelave konstrukcije  je  EXC2, pri izdelavi posameznih elementov jeklene  konstrukcije  je potrebno pozornost posvetiti dimenzijski kontroli  posameznih  elementov, izvajalec mora izdelati načrt montaže  v skladu  s predpisi oziroma  s pravilnim vrstnim redom montaže zagotoviti stabilnost  posameznih delov konstrukcije v času gradnje, jeklene  elemente je potrebno zaščititi v skladu s Pravilnikom o tehničnih  ukrepih in pogojih za zaščito jeklenih konstrukcij pred korozijo, konstrukcijo se antikorozijsko zaščiti epoksidnim premazom v skupni debelini 250 μm, barva premaza je luško modra, na mestih rezanja in varjenja, potrditi jo mora investitor oziroma strokovni nadzor v ceni  upoštevati tudi vse delovne in montažne odre, sestavni del opisa  je tudi tehnični opis jeklene konstrukcije</t>
  </si>
  <si>
    <t>Dobava in montaža okrogle zaščite stebrov 31C HEA400 pred udarci, zaščita je iz jeklenih obročev debeline 8 mm - konstrukcij, JP-02 / 19, vključno z vsem vijačenjem  po delavniški risbi (glej načrt gradbenih in sidranjem v AB temelj ter antikorozijsko zaščito in finalnim premazom v barvi investitorja 2x in vsemi pomožnimi deli, zvari in transportom.</t>
  </si>
  <si>
    <t>Izdelava, dobava in montaža jeklene konstrukcije nadstrešnice konstrukcijskega jekla S235 JR: (30A in 31C) Jeklena konstrukcija mora biti izdelana in montirana v skladu s standardom SIST EN 1090-2, razred izdelave konstrukcije  je  EXC2, pri izdelavi posameznih elementov jeklene  konstrukcije  je potrebno pozornost posvetiti dimenzijski kontroli  posameznih  elementov, izvajalec mora izdelati načrt montaže  v skladu  s predpisi oziroma  s pravilnim vrstnim redom montaže zagotoviti stabilnost  posameznih delov konstrukcije v času  gradnje, jeklene  elemente je potrebno zaščititi v skladu s Pravilnikom o tehničnih  ukrepih in pogojih za zaščito jeklenih konstrukcij pred korozijo, konstrukcijo se antikorozijsko zaščiti epoksidnim premazom v skupni debelini 250 μm, barva  premaza je luško modra, potrditi jo mora investitor oziroma strokovni nadzor v ceni upoštevati tudi vse delovne in montažne  odre, sestavni del opisa je tudi tehnični opis jeklene konstrukcije in geodetska kontrola mer obstoječih nadstrešnic</t>
  </si>
  <si>
    <t>Ureditev gradbišča, ki zajema: 
-postavitev gradbiščne ograje in table
-gradbiščni priklop na elektriko, vodovod
-izdelava začasnih skladišč (v dogovoru z naročnikom)
-sprotno čiščenje gradbišča</t>
  </si>
  <si>
    <t>Izdelava opaža za nove točkovne temelje, dim. 250*250*50 cm opaž iz opažnih plošč, razopaženje vključno z vgradnjo  sider za jeklene stebre v skladu z delavniško dokumentacijo</t>
  </si>
  <si>
    <t>Dobava in vgradnja betonskega železa, ki vključuje čiščenje, ravnanje, rezanje in krivljenje ter polaganje in vezanje, glej izvlečke armaturnih načrtov
- rebraste armaturne palice S500 do fi 14/15 mm</t>
  </si>
  <si>
    <t>Vgradnja  sider za jekleno konstrukcijo premera 26 mm (sidra so specificirana v kosovnici jeklene konstrukcije) pritrjene na armaturo temeljne plošče</t>
  </si>
  <si>
    <t>Kronsko vrtanje lukenj v AB temelje, premer lukenj do 30 mm, dolžina do 300 mm</t>
  </si>
  <si>
    <t>Sidranje jeklene konstrukcije v obstoječe AB temelje</t>
  </si>
  <si>
    <t>Podlivanje ležišč stebrov z ekspanzijsko podlivno maso razreda R4 (Tekarnal Alteks 0-7 M )</t>
  </si>
  <si>
    <t>Dobava in vgradnja armiranega betona za nove točkovne  temelje, črpni beton, beton C25/30 XC2  iz prane frakcije 0-32 mm,  dim. temelja 250*250*50 cm</t>
  </si>
  <si>
    <t>Asfaltiranje v sestavi:
-bitumenski beton AC 08 surf B 50/70 A3, d = 3 cm
-bituminizirani drobljenec AC 16 base B 50/70 A3, d = 7 cm
-s predhodno izvedbo podlage, niveliranjem in izdelavo padcev
-vse v projektiranih padcih</t>
  </si>
  <si>
    <t>Dobava in izvedba tamponska gruščnate blazine d = 30 cm – dolomitni ali apnenčev grušč brez glinastih primesi (vgrajevanje v plasteh), na zaključni plasti doseči modul Evd večji ali enak 40 Mpa</t>
  </si>
  <si>
    <t>Zasip novih temeljev z materialom iz izkopa, utrjevanje</t>
  </si>
  <si>
    <t>Izkop tampona oz. zemljine III.kategorije, poglobitev za nove temelje, odmet na rob izkopa, globina izkopa do 120 cm</t>
  </si>
  <si>
    <t>Razna nepredvidena dela in manjša rušitvena dela, ki se pojavijo v času gradnje in niso zajeta v predhodnih postavkah. Le-ta se obračunajo po dejanskih porabljenem času delavcev, z vpisom v gradbeni dnevnik in po predhodni potrditvi  naročnika.</t>
  </si>
  <si>
    <t>Demontaža in odstranitev zunanjih fasadnih svetilk</t>
  </si>
  <si>
    <t>Demontaža in odstranitev kovinske konzole fi 50 mm - rezanje</t>
  </si>
  <si>
    <t>Demontaža in odstranitev kovinske lestve širine 60 cm</t>
  </si>
  <si>
    <t>Demontaža in odstranitev zunanjih stropnih svetilk</t>
  </si>
  <si>
    <t>Demontaža, odstranitev in hramba do ponovne montaže strešne kritine - akrilni svetlobni pas "coverib", komplet z  vsem sidernim materialom (30B in 31B)</t>
  </si>
  <si>
    <t>Demontaža kovinske konstrukcije ostrešja nadstrešnic, 30b in 31B, ter rezanje vseh kovinskih vertikalnih stebrov in diagonal vertikalnega zavetrovanja</t>
  </si>
  <si>
    <t>Demontaža, odstranitev in hramba do ponovne montaže strešne kritine - profilirana pločevina "coverib", komplet z  vsem sidernim materialom (30B in 31B)</t>
  </si>
  <si>
    <t>Demontaža in odstranitev vertikalnih LTŽ odtočnih cevi  komplet s pritrdilnim materialom in nosilci</t>
  </si>
  <si>
    <t>Demontaža obstoječega vertikalnega žleba ob stebrih nadstrešnic komplet s pritrdilnim materialom in nosilci</t>
  </si>
  <si>
    <t>Demontaža obstoječega vertikalnega žleba ob steni skladišča komplet s pritrdilnim materialom in nosilci</t>
  </si>
  <si>
    <t>Demontaža obstoječega horizontalnega žleba r.š. 60 cm  komplet s pritrdilnim materialom in nosilci (30B in 31B)</t>
  </si>
  <si>
    <t>Demontaža in odstranitev kovinske strešne obrobe na stiku kritine in stene skladišča r.š. 60 cm</t>
  </si>
  <si>
    <t>Demontaža in odstranitev kovinske obrobe spodnje pasnice montažnega AB nosilca r.š. 60 cm</t>
  </si>
  <si>
    <t>Cena na enoto mere</t>
  </si>
  <si>
    <t>Količina</t>
  </si>
  <si>
    <t>Enota mere</t>
  </si>
  <si>
    <t>Opis postavke</t>
  </si>
  <si>
    <t>Zap. št.</t>
  </si>
  <si>
    <t xml:space="preserve">ki jih ponuja v izvedbo (kot npr. razni pritrdilni material, vezni, tesnilni material, podkonstrukcije  in podobno. </t>
  </si>
  <si>
    <t xml:space="preserve">Ponudnik je dolžan pri ponudbi upoštevati vse povezane stroške, ki so potrebni za tehnično pravilno izvedbo del, </t>
  </si>
  <si>
    <t>GIPOSS. V enotnih cenah je upoštevati ves potrebni material, delo in  transporte, vgrajeno franko objekt!</t>
  </si>
  <si>
    <t>Pri vseh opisih delovnih postavk smiselno veljajo splošna določila standardiziranih opisov del za visoko gradnjo</t>
  </si>
  <si>
    <t>Vsi vgrajeni elementi in materiali morajo imeti vsa ustrezna dokazila, ki so zahtevana po slovenskih predpisih.</t>
  </si>
  <si>
    <t xml:space="preserve">Pri izdelavi ponudbe je OBVEZNO PREGLEDATI VSE DELE PROJEKTA (tekst in grafiko). </t>
  </si>
  <si>
    <t>preveriti na terenu in v primeru odstopanj po potrebi korigirati dimenzije elementov in lukenj za vijake.</t>
  </si>
  <si>
    <t>Vse mere v delavniških risbah jeklene konstrukcije je obvezno potrebno pred izdelavo konstrukcije v delavnici</t>
  </si>
  <si>
    <t xml:space="preserve">elemente preveriti na mestu vgradnje tudi vse dimenzije. </t>
  </si>
  <si>
    <t>Mere prikazane v grafičnih prilogah je potrebno predhodno preveriti z arhitektom, prav tako je potrebno za vse</t>
  </si>
  <si>
    <t>montažni in pritrdilni material, ter eventuelno potrebno podkonstrukcijo.</t>
  </si>
  <si>
    <t>Pri vseh postavkah je potrebno upoštevati vsa pripravljalna in zaključna dela, vse prevoze in odvoze, potreben</t>
  </si>
  <si>
    <t xml:space="preserve">UREDBI O ZELENEM JAVNEM NAROČANJU </t>
  </si>
  <si>
    <t>PRI IZDELAVI IN DOBAVI ZAHTEVANIH SESTAVNIH DELOV OBJEKTA MORAJO USTREZATI</t>
  </si>
  <si>
    <t>VSI SESTAVNI ELEMENTI, KAKOR TUDI PREMAZI, LAKI, BARVE IN OSTALA SREDSTVA UPORABLJENA</t>
  </si>
  <si>
    <t>ZAHTEVANE KVALITETE, KI JO MORA PONUDNIK IZPOLNITI !</t>
  </si>
  <si>
    <t>VSA NAVEDENA KOMERCIALNA IMENA SO UPORABLJENA ZGOLJ ZARADI DOLOČITVE</t>
  </si>
  <si>
    <t xml:space="preserve">IZDELKA NAPRAM ZAHTEVANEMU! </t>
  </si>
  <si>
    <t>OPREMO, OZIROMA SO ZAGOTOVILI KVALITETNO IN ESTETSKO ENAKOVREDNOST PONUJENEGA</t>
  </si>
  <si>
    <t>VSI PONUDNIKI Z ODDAJO PONUDBE POTRJUJEJO DA SO UPOŠTEVALI ZAHTEVANE MATERIALE IN</t>
  </si>
  <si>
    <t xml:space="preserve">sestavni del popisov so sheme oken in vrat </t>
  </si>
  <si>
    <t xml:space="preserve">pri opisih upoštevati TEHNIČNO POROČILO </t>
  </si>
  <si>
    <t>upoštevati vsa dodatna navodila nadzora in projektanta</t>
  </si>
  <si>
    <t>vse mere kontrolirati na kraju samem oz. na gradbišču</t>
  </si>
  <si>
    <t>dobavo in pripravo vseh veznih in pritrdilnih materialov</t>
  </si>
  <si>
    <t>vse delovne in lovilne odre - razen odrov, ki so posebej navedeni v popisu</t>
  </si>
  <si>
    <t>negovanje in vibriranje betonov med vgradnjo in pred razopaženjem betonskih elementov</t>
  </si>
  <si>
    <t>ves standardizirani vezni in montažni material pri opažarskih delih</t>
  </si>
  <si>
    <t>vsa podpiranja in zavarovanja med opaženjem in betoniranjem konstrukcij ter izdelavo jeklenih konstrukcij</t>
  </si>
  <si>
    <t>odvoz vseh viškov izkopanega materiala na stalno deponijo, komplet s plačilom vseh komunalnih pristojbin</t>
  </si>
  <si>
    <t>odvoz demontiranega in rušenega materiala na stalno deponijo, komplet s plačilom vseh komunalnih pristojbin</t>
  </si>
  <si>
    <t>vse zasipe in utrjevanje tal po končanih delih</t>
  </si>
  <si>
    <t>vsa zavarovanja in podpiranja med izkopi in zasipi ter rušitvenimi deli</t>
  </si>
  <si>
    <t>vse horizontalne in vertikalne prenose ter prevoze na gradbišču in do gradbišča</t>
  </si>
  <si>
    <t>vse dobave in nabave materialov ter veznih in montažnih materialov</t>
  </si>
  <si>
    <t>Opombe - v ceni upoštevati:</t>
  </si>
  <si>
    <t>Pred oddajo ponudbe je obvezen ogled objekta!</t>
  </si>
  <si>
    <t>*Demontaža obstoječih svetil na steni skladišč 30A, 31C in pod nadstrešnicama 30B in 31B</t>
  </si>
  <si>
    <t>*Odklop obstoječih porabnikov,ki jih odstranimo iz obstoječih razdelilnikov</t>
  </si>
  <si>
    <t>*Demontaža obstoječga stikalnega bloka +RSN30+K1 v stikališču 31C</t>
  </si>
  <si>
    <t xml:space="preserve">Valjanec FeZn 25 x 4 mm, položen v zemljo 0.8 m globoko in delno v temelje, z gradb. in zem. deli   </t>
  </si>
  <si>
    <t>Izvedba strerovodne napeljave na skladiščih 30A, 30B, 31B in 31C</t>
  </si>
  <si>
    <t>Dobava in montaža razvodnih škatel s Cu sponkami 5x1,5mm2, za spajanje razvodnih kablov zunanje razsvetljave IP 55.</t>
  </si>
  <si>
    <t>Stikalo 16A, enopolno, za nadometno vgradnjo kot npr. tip COMBI RANGE 1P-16A; GW 27 801 "Gewiss", nameščeno pri vhodu v vsako skladišče</t>
  </si>
  <si>
    <t>*NYM 2 x 1,5 mm2</t>
  </si>
  <si>
    <r>
      <t>*NYY-J 5 x 6 mm</t>
    </r>
    <r>
      <rPr>
        <vertAlign val="superscript"/>
        <sz val="10"/>
        <rFont val="Tahoma"/>
        <family val="2"/>
        <charset val="238"/>
      </rPr>
      <t>2</t>
    </r>
  </si>
  <si>
    <r>
      <t>*NYY-J 3 x 1,5 mm</t>
    </r>
    <r>
      <rPr>
        <vertAlign val="superscript"/>
        <sz val="10"/>
        <rFont val="Tahoma"/>
        <family val="2"/>
        <charset val="238"/>
      </rPr>
      <t>2</t>
    </r>
  </si>
  <si>
    <r>
      <t>*NYY-J 5 x 1,5 mm</t>
    </r>
    <r>
      <rPr>
        <vertAlign val="superscript"/>
        <sz val="10"/>
        <rFont val="Tahoma"/>
        <family val="2"/>
        <charset val="238"/>
      </rPr>
      <t>2</t>
    </r>
  </si>
  <si>
    <t xml:space="preserve">*uvodnice, drobni in vezni material                                                                        </t>
  </si>
  <si>
    <t>*foto rele TEMPUS LUX BZT27711  s foto celico</t>
  </si>
  <si>
    <t xml:space="preserve">*pomožni kontaktor tip D7PR4AB EATON 230V   </t>
  </si>
  <si>
    <t>*glavno stikalo P1-32A-SVB EATON</t>
  </si>
  <si>
    <t>* omara iz jeklene pločevine dim. 600x600x250m (Š x V x G), pobarvana RAL 7032, IP54, enovrtana, z montažno ploščo RITTAL AE 1054.500</t>
  </si>
  <si>
    <t>Dobava in montaža 0,4 kV stikalnega bloka +RNS30+K1(+RSN31+K1)</t>
  </si>
  <si>
    <t>OSTALA DELA</t>
  </si>
  <si>
    <t xml:space="preserve">Izdelava PID </t>
  </si>
  <si>
    <t>Skupaj: (Krovska in kleparska dela ter fasada)</t>
  </si>
  <si>
    <r>
      <t>Ureditev gradbišča, ki zajema: 
- postavitev gradbiščne ograje in table
- gradbiščni priklop na elektriko, vodovod</t>
    </r>
    <r>
      <rPr>
        <strike/>
        <sz val="10"/>
        <rFont val="Tahoma"/>
        <family val="2"/>
        <charset val="238"/>
      </rPr>
      <t xml:space="preserve">
</t>
    </r>
    <r>
      <rPr>
        <sz val="10"/>
        <rFont val="Tahoma"/>
        <family val="2"/>
        <charset val="238"/>
      </rPr>
      <t>- izdelava začasnih skladišč
- sprotno čiščenje gradbišča</t>
    </r>
  </si>
  <si>
    <t xml:space="preserve">Objekt: </t>
  </si>
  <si>
    <t>SKLOP 1: Skladišče 32E</t>
  </si>
  <si>
    <t>SKLOP 2:  Nadstrešnice 30A-30B in 31B-31C</t>
  </si>
  <si>
    <t>SKLOP 1 SKUPAJ BREZ DDV:</t>
  </si>
  <si>
    <t>SKLOP 2 SKUPAJ BREZ DDV:</t>
  </si>
  <si>
    <t>NEPREDVIDENA DELA (5% vrednosti A. do E.)</t>
  </si>
  <si>
    <t>SKLOP 1</t>
  </si>
  <si>
    <t>SKLOP 2</t>
  </si>
  <si>
    <t>Predračunska vrednost</t>
  </si>
  <si>
    <t>Dvižna sekcijska industrijska avtomatska vrata z dvostenskimi jeklenimi lamelami d = 42 mm z vsem okovjem, vodili in pogonskim sklopom, vrata imajo dodatna vrata za osebni prehod z minimalnim pragom in kontrolno lino dim. 50/50, barva standardna po izboru projektanta
Konstrukcija vrat: nosilni kovinski deli, podkonstrukcije in vodila so pocinkani, 
Polnilo vrat: lamele so iz vroče cinkane pločevine, polnjene s poliuretansko peno brez CFC, zunanja stran gladka mikroprofilirana v barvi RAL 5017, notranja stran gladka z utori v barvi RAL 9002, 1 panel zastekljen s pravokotnimi okni vgrajenimi v panel, v vrata so vgrajena vrtata za osebni prehod s pragom (100mm – označen rumeno/črne barve) z varnostnim stikalom za preprečitev dviga vrat, opremljen s samozapiralom, kljuko in cilindrično ključavnico,
Sistem za uravnoteženje: s pomočjo torzijske vzmeti, vzmeti za min. 60.000 odpiranj
Hitrost odpiranja/zapiranja: do 0,25 m/s
Odpiranje vrat v sili: s pomočjo verižnega mehanizma
Varnostni elementi: fotocelica v liniji vrat, varnostna kontaktna letev, varnostno stikalo za primer razbremenitve jeklenih pletenic, glavno stikalo, blokada nasilnega dvig vrat
Avtomatika za odpiranje: pritisna tipka na električni komandni omari, tipka s ključem zunaj. Vrata so povezana na centralni sistem odklepanja (pisarna skladišč nad skladiščem 30C). 
Delavniški načrt pripravi izbrani izvajalec v tehnološkem elaboratu</t>
  </si>
  <si>
    <t>9a</t>
  </si>
  <si>
    <t>9b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</si>
</sst>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quot;_-;\-* #,##0.00\ &quot;€&quot;_-;_-* &quot;-&quot;??\ &quot;€&quot;_-;_-@_-"/>
    <numFmt numFmtId="164" formatCode="#,##0.00\ &quot;€&quot;"/>
    <numFmt numFmtId="165" formatCode="#,##0.00\ [$€-1]"/>
    <numFmt numFmtId="166" formatCode="#,##0.00\ [$EUR]"/>
    <numFmt numFmtId="167" formatCode="_-* #,##0.00\ _S_I_T_-;\-* #,##0.00\ _S_I_T_-;_-* &quot;-&quot;??\ _S_I_T_-;_-@_-"/>
    <numFmt numFmtId="168" formatCode="#&quot;.&quot;"/>
  </numFmts>
  <fonts count="27" x14ac:knownFonts="1">
    <font>
      <sz val="11"/>
      <color theme="1"/>
      <name val="Tahoma"/>
      <family val="2"/>
      <charset val="238"/>
    </font>
    <font>
      <sz val="11"/>
      <name val="Arial"/>
      <family val="2"/>
      <charset val="238"/>
    </font>
    <font>
      <b/>
      <sz val="11"/>
      <name val="Arial"/>
      <family val="2"/>
      <charset val="238"/>
    </font>
    <font>
      <sz val="10"/>
      <name val="Arial"/>
      <family val="2"/>
      <charset val="238"/>
    </font>
    <font>
      <sz val="10"/>
      <name val="Arial"/>
      <family val="2"/>
      <charset val="238"/>
    </font>
    <font>
      <b/>
      <i/>
      <sz val="10"/>
      <name val="Tahoma"/>
      <family val="2"/>
      <charset val="238"/>
    </font>
    <font>
      <b/>
      <sz val="10"/>
      <name val="Tahoma"/>
      <family val="2"/>
      <charset val="238"/>
    </font>
    <font>
      <sz val="10"/>
      <name val="Tahoma"/>
      <family val="2"/>
      <charset val="238"/>
    </font>
    <font>
      <b/>
      <u/>
      <sz val="10"/>
      <name val="Tahoma"/>
      <family val="2"/>
      <charset val="238"/>
    </font>
    <font>
      <sz val="10"/>
      <color rgb="FFFF0000"/>
      <name val="Tahoma"/>
      <family val="2"/>
      <charset val="238"/>
    </font>
    <font>
      <vertAlign val="superscript"/>
      <sz val="10"/>
      <name val="Tahoma"/>
      <family val="2"/>
      <charset val="238"/>
    </font>
    <font>
      <sz val="10"/>
      <color indexed="10"/>
      <name val="Tahoma"/>
      <family val="2"/>
      <charset val="238"/>
    </font>
    <font>
      <b/>
      <sz val="10"/>
      <color indexed="10"/>
      <name val="Tahoma"/>
      <family val="2"/>
      <charset val="238"/>
    </font>
    <font>
      <i/>
      <sz val="10"/>
      <name val="Tahoma"/>
      <family val="2"/>
      <charset val="238"/>
    </font>
    <font>
      <sz val="10"/>
      <name val="Arial CE"/>
      <charset val="238"/>
    </font>
    <font>
      <sz val="11"/>
      <color theme="1"/>
      <name val="Arial"/>
      <family val="2"/>
      <charset val="238"/>
    </font>
    <font>
      <b/>
      <sz val="11"/>
      <name val="Tahoma"/>
      <family val="2"/>
      <charset val="238"/>
    </font>
    <font>
      <sz val="11"/>
      <name val="Tahoma"/>
      <family val="2"/>
      <charset val="238"/>
    </font>
    <font>
      <strike/>
      <sz val="10"/>
      <name val="Tahoma"/>
      <family val="2"/>
      <charset val="238"/>
    </font>
    <font>
      <b/>
      <i/>
      <sz val="11"/>
      <name val="Tahoma"/>
      <family val="2"/>
      <charset val="238"/>
    </font>
    <font>
      <b/>
      <u/>
      <sz val="11"/>
      <name val="Tahoma"/>
      <family val="2"/>
      <charset val="238"/>
    </font>
    <font>
      <sz val="11"/>
      <color indexed="8"/>
      <name val="Tahoma"/>
      <family val="2"/>
      <charset val="238"/>
    </font>
    <font>
      <b/>
      <sz val="11"/>
      <color indexed="8"/>
      <name val="Tahoma"/>
      <family val="2"/>
      <charset val="238"/>
    </font>
    <font>
      <sz val="11"/>
      <name val="Garamond"/>
      <family val="1"/>
      <charset val="238"/>
    </font>
    <font>
      <u/>
      <sz val="10"/>
      <name val="Tahoma"/>
      <family val="2"/>
      <charset val="238"/>
    </font>
    <font>
      <b/>
      <sz val="10"/>
      <name val="Arial"/>
      <family val="2"/>
      <charset val="238"/>
    </font>
    <font>
      <b/>
      <i/>
      <sz val="9"/>
      <name val="Tahoma"/>
      <family val="2"/>
      <charset val="238"/>
    </font>
  </fonts>
  <fills count="8">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6795556505021"/>
        <bgColor indexed="64"/>
      </patternFill>
    </fill>
    <fill>
      <patternFill patternType="solid">
        <fgColor theme="6" tint="0.79998168889431442"/>
        <bgColor indexed="64"/>
      </patternFill>
    </fill>
    <fill>
      <patternFill patternType="solid">
        <fgColor rgb="FFFFFF00"/>
        <bgColor indexed="64"/>
      </patternFill>
    </fill>
    <fill>
      <patternFill patternType="solid">
        <fgColor theme="9" tint="0.79998168889431442"/>
        <bgColor indexed="64"/>
      </patternFill>
    </fill>
  </fills>
  <borders count="21">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thin">
        <color indexed="64"/>
      </top>
      <bottom style="double">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style="medium">
        <color indexed="64"/>
      </top>
      <bottom/>
      <diagonal/>
    </border>
    <border>
      <left style="medium">
        <color theme="0" tint="-0.24994659260841701"/>
      </left>
      <right/>
      <top style="medium">
        <color theme="0" tint="-0.24994659260841701"/>
      </top>
      <bottom style="medium">
        <color theme="0" tint="-0.24994659260841701"/>
      </bottom>
      <diagonal/>
    </border>
    <border>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right/>
      <top style="double">
        <color auto="1"/>
      </top>
      <bottom style="double">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4">
    <xf numFmtId="0" fontId="0" fillId="0" borderId="0"/>
    <xf numFmtId="0" fontId="4" fillId="0" borderId="0"/>
    <xf numFmtId="0" fontId="3" fillId="0" borderId="0"/>
    <xf numFmtId="0" fontId="3" fillId="0" borderId="0"/>
    <xf numFmtId="167" fontId="3" fillId="0" borderId="0" applyFont="0" applyFill="0" applyBorder="0" applyAlignment="0" applyProtection="0"/>
    <xf numFmtId="0" fontId="3" fillId="0" borderId="0"/>
    <xf numFmtId="0" fontId="14" fillId="0" borderId="0"/>
    <xf numFmtId="167" fontId="3" fillId="0" borderId="0" applyFont="0" applyFill="0" applyBorder="0" applyAlignment="0" applyProtection="0"/>
    <xf numFmtId="0" fontId="14" fillId="0" borderId="0"/>
    <xf numFmtId="0" fontId="23" fillId="0" borderId="0"/>
    <xf numFmtId="9" fontId="23" fillId="0" borderId="0" applyFont="0" applyFill="0" applyBorder="0" applyAlignment="0" applyProtection="0"/>
    <xf numFmtId="44" fontId="23" fillId="0" borderId="0" applyFont="0" applyFill="0" applyBorder="0" applyAlignment="0" applyProtection="0"/>
    <xf numFmtId="0" fontId="3" fillId="0" borderId="0"/>
    <xf numFmtId="0" fontId="3" fillId="0" borderId="0"/>
  </cellStyleXfs>
  <cellXfs count="567">
    <xf numFmtId="0" fontId="0" fillId="0" borderId="0" xfId="0"/>
    <xf numFmtId="0" fontId="1" fillId="0" borderId="1" xfId="0" applyFont="1" applyFill="1" applyBorder="1" applyAlignment="1" applyProtection="1">
      <alignment horizontal="center" vertical="center"/>
    </xf>
    <xf numFmtId="0" fontId="1" fillId="0" borderId="2" xfId="0" applyFont="1" applyFill="1" applyBorder="1" applyAlignment="1" applyProtection="1">
      <alignment vertical="center"/>
    </xf>
    <xf numFmtId="4" fontId="1" fillId="0" borderId="2" xfId="0" applyNumberFormat="1" applyFont="1" applyFill="1" applyBorder="1" applyAlignment="1" applyProtection="1">
      <alignment horizontal="right" vertical="center"/>
    </xf>
    <xf numFmtId="164" fontId="1" fillId="0" borderId="2" xfId="0" applyNumberFormat="1" applyFont="1" applyFill="1" applyBorder="1" applyAlignment="1" applyProtection="1">
      <alignment horizontal="right" vertical="center"/>
    </xf>
    <xf numFmtId="0" fontId="1" fillId="0" borderId="4" xfId="0" applyFont="1" applyFill="1" applyBorder="1" applyAlignment="1" applyProtection="1">
      <alignment horizontal="center" vertical="center"/>
    </xf>
    <xf numFmtId="0" fontId="2" fillId="0" borderId="0" xfId="0" applyFont="1" applyFill="1" applyBorder="1" applyAlignment="1" applyProtection="1">
      <alignment vertical="center"/>
    </xf>
    <xf numFmtId="4" fontId="1" fillId="0" borderId="0" xfId="0" applyNumberFormat="1" applyFont="1" applyFill="1" applyBorder="1" applyAlignment="1" applyProtection="1">
      <alignment horizontal="right" vertical="center"/>
    </xf>
    <xf numFmtId="164" fontId="1" fillId="0" borderId="0" xfId="0" applyNumberFormat="1" applyFont="1" applyFill="1" applyBorder="1" applyAlignment="1" applyProtection="1">
      <alignment horizontal="right" vertical="center"/>
    </xf>
    <xf numFmtId="4" fontId="1" fillId="0" borderId="0" xfId="0" applyNumberFormat="1" applyFont="1" applyFill="1" applyBorder="1" applyAlignment="1" applyProtection="1">
      <alignment horizontal="left" vertical="center"/>
    </xf>
    <xf numFmtId="4" fontId="2" fillId="0" borderId="0" xfId="0" applyNumberFormat="1" applyFont="1" applyFill="1" applyBorder="1" applyAlignment="1" applyProtection="1">
      <alignment horizontal="left" vertical="center"/>
    </xf>
    <xf numFmtId="1" fontId="1" fillId="0" borderId="6" xfId="0" applyNumberFormat="1" applyFont="1" applyFill="1" applyBorder="1" applyAlignment="1" applyProtection="1">
      <alignment horizontal="center" vertical="center"/>
    </xf>
    <xf numFmtId="0" fontId="2" fillId="0" borderId="7" xfId="0" applyFont="1" applyFill="1" applyBorder="1" applyAlignment="1" applyProtection="1">
      <alignment horizontal="left" vertical="center"/>
    </xf>
    <xf numFmtId="4" fontId="1" fillId="0" borderId="7" xfId="0" applyNumberFormat="1" applyFont="1" applyFill="1" applyBorder="1" applyAlignment="1" applyProtection="1">
      <alignment horizontal="right" vertical="center"/>
    </xf>
    <xf numFmtId="164" fontId="1" fillId="0" borderId="7" xfId="0" applyNumberFormat="1" applyFont="1" applyFill="1" applyBorder="1" applyAlignment="1" applyProtection="1">
      <alignment horizontal="right" vertical="center"/>
    </xf>
    <xf numFmtId="1" fontId="1"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left" vertical="center"/>
    </xf>
    <xf numFmtId="1" fontId="2" fillId="0" borderId="0" xfId="0" applyNumberFormat="1" applyFont="1" applyFill="1" applyBorder="1" applyAlignment="1" applyProtection="1">
      <alignment horizontal="center" vertical="center"/>
    </xf>
    <xf numFmtId="4" fontId="2" fillId="0" borderId="0" xfId="0" applyNumberFormat="1" applyFont="1" applyFill="1" applyBorder="1" applyAlignment="1" applyProtection="1">
      <alignment horizontal="right" vertical="center"/>
    </xf>
    <xf numFmtId="164" fontId="2" fillId="0" borderId="0" xfId="0" applyNumberFormat="1" applyFont="1" applyFill="1" applyBorder="1" applyAlignment="1" applyProtection="1">
      <alignment horizontal="right" vertical="center"/>
    </xf>
    <xf numFmtId="1" fontId="2" fillId="0" borderId="9" xfId="0" applyNumberFormat="1" applyFont="1" applyFill="1" applyBorder="1" applyAlignment="1" applyProtection="1">
      <alignment horizontal="center" vertical="center"/>
    </xf>
    <xf numFmtId="0" fontId="2" fillId="0" borderId="9" xfId="0" quotePrefix="1" applyFont="1" applyFill="1" applyBorder="1" applyAlignment="1" applyProtection="1">
      <alignment horizontal="left" vertical="center"/>
    </xf>
    <xf numFmtId="4" fontId="2" fillId="0" borderId="9" xfId="0" applyNumberFormat="1" applyFont="1" applyFill="1" applyBorder="1" applyAlignment="1" applyProtection="1">
      <alignment horizontal="right" vertical="center"/>
    </xf>
    <xf numFmtId="164" fontId="2" fillId="0" borderId="9" xfId="0" applyNumberFormat="1" applyFont="1" applyFill="1" applyBorder="1" applyAlignment="1" applyProtection="1">
      <alignment horizontal="right" vertical="center"/>
    </xf>
    <xf numFmtId="1" fontId="2" fillId="0" borderId="0" xfId="0" applyNumberFormat="1" applyFont="1" applyFill="1" applyAlignment="1" applyProtection="1">
      <alignment vertical="center"/>
    </xf>
    <xf numFmtId="0" fontId="2" fillId="0" borderId="0" xfId="0" applyFont="1" applyFill="1" applyAlignment="1" applyProtection="1">
      <alignment vertical="center"/>
    </xf>
    <xf numFmtId="4" fontId="2" fillId="0" borderId="0" xfId="0" applyNumberFormat="1" applyFont="1" applyFill="1" applyAlignment="1" applyProtection="1">
      <alignment vertical="center"/>
    </xf>
    <xf numFmtId="164" fontId="2" fillId="0" borderId="0" xfId="0" applyNumberFormat="1" applyFont="1" applyFill="1" applyAlignment="1" applyProtection="1">
      <alignment vertical="center"/>
    </xf>
    <xf numFmtId="0" fontId="2" fillId="0" borderId="0" xfId="0" quotePrefix="1" applyFont="1" applyFill="1" applyBorder="1" applyAlignment="1" applyProtection="1">
      <alignment horizontal="left" vertical="center"/>
    </xf>
    <xf numFmtId="0" fontId="2" fillId="0" borderId="10" xfId="0" applyFont="1" applyFill="1" applyBorder="1" applyAlignment="1" applyProtection="1">
      <alignment vertical="center"/>
    </xf>
    <xf numFmtId="0" fontId="2" fillId="0" borderId="0" xfId="0" applyFont="1" applyFill="1" applyAlignment="1" applyProtection="1">
      <alignment horizontal="center" vertical="center"/>
    </xf>
    <xf numFmtId="1" fontId="1" fillId="0" borderId="0" xfId="0" applyNumberFormat="1" applyFont="1" applyFill="1" applyAlignment="1" applyProtection="1">
      <alignment horizontal="center" vertical="center"/>
    </xf>
    <xf numFmtId="0" fontId="2" fillId="0" borderId="0" xfId="0" applyFont="1" applyFill="1" applyAlignment="1" applyProtection="1">
      <alignment horizontal="left" vertical="center"/>
    </xf>
    <xf numFmtId="0" fontId="6" fillId="0" borderId="0" xfId="0" applyFont="1" applyFill="1" applyAlignment="1" applyProtection="1">
      <alignment vertical="center" wrapText="1"/>
    </xf>
    <xf numFmtId="0" fontId="6" fillId="0" borderId="0" xfId="0" applyFont="1" applyFill="1" applyAlignment="1" applyProtection="1">
      <alignment horizontal="center" vertical="center" wrapText="1"/>
    </xf>
    <xf numFmtId="164" fontId="7" fillId="0" borderId="0" xfId="0" applyNumberFormat="1" applyFont="1" applyFill="1" applyAlignment="1" applyProtection="1">
      <alignment vertical="center" wrapText="1"/>
    </xf>
    <xf numFmtId="164" fontId="6" fillId="0" borderId="0" xfId="0" applyNumberFormat="1" applyFont="1" applyFill="1" applyAlignment="1" applyProtection="1">
      <alignment horizontal="right" vertical="center" wrapText="1"/>
    </xf>
    <xf numFmtId="0" fontId="7" fillId="0" borderId="0" xfId="0" applyFont="1" applyFill="1" applyBorder="1" applyAlignment="1" applyProtection="1">
      <alignment vertical="center" wrapText="1"/>
    </xf>
    <xf numFmtId="164" fontId="7" fillId="0" borderId="0" xfId="0" applyNumberFormat="1" applyFont="1" applyFill="1" applyBorder="1" applyAlignment="1" applyProtection="1">
      <alignment vertical="center" wrapText="1"/>
    </xf>
    <xf numFmtId="0" fontId="7" fillId="0" borderId="0" xfId="0" applyFont="1" applyFill="1" applyAlignment="1" applyProtection="1">
      <alignment horizontal="center" vertical="center" wrapText="1"/>
    </xf>
    <xf numFmtId="0" fontId="7" fillId="0" borderId="0" xfId="0" applyFont="1" applyFill="1" applyAlignment="1" applyProtection="1">
      <alignment vertical="center" wrapText="1"/>
    </xf>
    <xf numFmtId="164" fontId="7" fillId="0" borderId="0" xfId="0" applyNumberFormat="1" applyFont="1" applyFill="1" applyAlignment="1" applyProtection="1">
      <alignment horizontal="right" vertical="center" wrapText="1"/>
    </xf>
    <xf numFmtId="0" fontId="6" fillId="0" borderId="9" xfId="0" applyFont="1" applyFill="1" applyBorder="1" applyAlignment="1" applyProtection="1">
      <alignment horizontal="center" vertical="center" wrapText="1"/>
    </xf>
    <xf numFmtId="0" fontId="6" fillId="0" borderId="9" xfId="0" applyFont="1" applyFill="1" applyBorder="1" applyAlignment="1" applyProtection="1">
      <alignment vertical="center" wrapText="1"/>
    </xf>
    <xf numFmtId="164" fontId="6" fillId="0" borderId="9" xfId="0" applyNumberFormat="1" applyFont="1" applyFill="1" applyBorder="1" applyAlignment="1" applyProtection="1">
      <alignment horizontal="right" vertical="center" wrapText="1"/>
    </xf>
    <xf numFmtId="0" fontId="11" fillId="0" borderId="0" xfId="1" applyFont="1" applyAlignment="1">
      <alignment horizontal="left" vertical="top"/>
    </xf>
    <xf numFmtId="0" fontId="7" fillId="0" borderId="0" xfId="1" applyFont="1" applyAlignment="1"/>
    <xf numFmtId="0" fontId="12" fillId="0" borderId="0" xfId="1" applyFont="1"/>
    <xf numFmtId="0" fontId="6" fillId="0" borderId="0" xfId="1" applyFont="1"/>
    <xf numFmtId="0" fontId="6" fillId="0" borderId="0" xfId="1" applyFont="1" applyAlignment="1">
      <alignment horizontal="left" vertical="top" wrapText="1"/>
    </xf>
    <xf numFmtId="0" fontId="7" fillId="0" borderId="0" xfId="1" applyFont="1"/>
    <xf numFmtId="0" fontId="7" fillId="0" borderId="0" xfId="1" applyFont="1" applyAlignment="1">
      <alignment horizontal="left" vertical="top" wrapText="1"/>
    </xf>
    <xf numFmtId="0" fontId="11" fillId="0" borderId="0" xfId="1" applyFont="1" applyAlignment="1">
      <alignment horizontal="left"/>
    </xf>
    <xf numFmtId="0" fontId="11" fillId="0" borderId="0" xfId="1" applyFont="1"/>
    <xf numFmtId="0" fontId="7" fillId="0" borderId="0" xfId="1" applyFont="1" applyAlignment="1">
      <alignment wrapText="1"/>
    </xf>
    <xf numFmtId="0" fontId="11" fillId="0" borderId="0" xfId="1" applyFont="1" applyAlignment="1">
      <alignment wrapText="1"/>
    </xf>
    <xf numFmtId="0" fontId="5" fillId="0" borderId="0" xfId="1" applyFont="1" applyFill="1" applyBorder="1" applyAlignment="1">
      <alignment horizontal="left" vertical="center" wrapText="1"/>
    </xf>
    <xf numFmtId="0" fontId="5" fillId="0" borderId="0" xfId="1" applyFont="1" applyFill="1" applyBorder="1" applyAlignment="1">
      <alignment horizontal="center" vertical="center" wrapText="1"/>
    </xf>
    <xf numFmtId="2" fontId="5" fillId="0" borderId="0" xfId="1" applyNumberFormat="1" applyFont="1" applyFill="1" applyBorder="1" applyAlignment="1">
      <alignment horizontal="center" vertical="center" wrapText="1"/>
    </xf>
    <xf numFmtId="4" fontId="5" fillId="0" borderId="0" xfId="1" applyNumberFormat="1" applyFont="1" applyFill="1" applyBorder="1" applyAlignment="1">
      <alignment horizontal="center" vertical="center" wrapText="1"/>
    </xf>
    <xf numFmtId="0" fontId="7" fillId="0" borderId="0" xfId="1" applyFont="1" applyAlignment="1">
      <alignment horizontal="center" vertical="top" wrapText="1"/>
    </xf>
    <xf numFmtId="0" fontId="13" fillId="0" borderId="0" xfId="1" applyFont="1" applyAlignment="1">
      <alignment horizontal="left" vertical="center" wrapText="1"/>
    </xf>
    <xf numFmtId="0" fontId="7" fillId="0" borderId="0" xfId="1" applyNumberFormat="1" applyFont="1" applyAlignment="1">
      <alignment wrapText="1"/>
    </xf>
    <xf numFmtId="166" fontId="7" fillId="0" borderId="0" xfId="1" applyNumberFormat="1" applyFont="1" applyAlignment="1">
      <alignment wrapText="1"/>
    </xf>
    <xf numFmtId="0" fontId="13" fillId="0" borderId="0" xfId="1" quotePrefix="1" applyFont="1" applyAlignment="1">
      <alignment horizontal="left" vertical="center"/>
    </xf>
    <xf numFmtId="0" fontId="13" fillId="0" borderId="0" xfId="1" quotePrefix="1" applyFont="1" applyAlignment="1">
      <alignment horizontal="left" vertical="center" wrapText="1"/>
    </xf>
    <xf numFmtId="0" fontId="7" fillId="0" borderId="0" xfId="1" applyFont="1" applyAlignment="1">
      <alignment vertical="top" wrapText="1"/>
    </xf>
    <xf numFmtId="0" fontId="6" fillId="0" borderId="0" xfId="1" applyFont="1" applyFill="1" applyBorder="1" applyAlignment="1">
      <alignment horizontal="center" vertical="justify" wrapText="1"/>
    </xf>
    <xf numFmtId="0" fontId="7" fillId="0" borderId="0" xfId="1" applyFont="1" applyFill="1" applyBorder="1" applyAlignment="1">
      <alignment horizontal="left" vertical="top" wrapText="1"/>
    </xf>
    <xf numFmtId="0" fontId="7" fillId="0" borderId="0" xfId="1" applyFont="1" applyFill="1" applyBorder="1" applyAlignment="1">
      <alignment horizontal="left" vertical="justify" wrapText="1"/>
    </xf>
    <xf numFmtId="1" fontId="7" fillId="0" borderId="0" xfId="1" applyNumberFormat="1" applyFont="1" applyFill="1" applyBorder="1" applyAlignment="1">
      <alignment horizontal="left" wrapText="1"/>
    </xf>
    <xf numFmtId="4" fontId="7" fillId="0" borderId="0" xfId="1" applyNumberFormat="1" applyFont="1" applyFill="1" applyBorder="1" applyAlignment="1">
      <alignment wrapText="1"/>
    </xf>
    <xf numFmtId="4" fontId="7" fillId="0" borderId="0" xfId="1" applyNumberFormat="1" applyFont="1" applyFill="1" applyBorder="1" applyAlignment="1">
      <alignment horizontal="left" vertical="justify" wrapText="1"/>
    </xf>
    <xf numFmtId="0" fontId="7" fillId="0" borderId="0" xfId="1" applyFont="1" applyFill="1" applyAlignment="1">
      <alignment horizontal="left" vertical="justify" wrapText="1"/>
    </xf>
    <xf numFmtId="1" fontId="6" fillId="0" borderId="0" xfId="1" applyNumberFormat="1" applyFont="1" applyFill="1" applyAlignment="1">
      <alignment horizontal="center"/>
    </xf>
    <xf numFmtId="0" fontId="7" fillId="0" borderId="0" xfId="1" applyFont="1" applyFill="1"/>
    <xf numFmtId="0" fontId="7" fillId="0" borderId="0" xfId="1" applyFont="1" applyFill="1" applyAlignment="1">
      <alignment horizontal="left" vertical="top" wrapText="1"/>
    </xf>
    <xf numFmtId="4" fontId="7" fillId="0" borderId="0" xfId="1" applyNumberFormat="1" applyFont="1" applyAlignment="1">
      <alignment horizontal="right"/>
    </xf>
    <xf numFmtId="0" fontId="7" fillId="0" borderId="0" xfId="1" applyFont="1" applyFill="1" applyAlignment="1"/>
    <xf numFmtId="4" fontId="7" fillId="0" borderId="0" xfId="1" applyNumberFormat="1" applyFont="1" applyFill="1" applyAlignment="1">
      <alignment horizontal="right"/>
    </xf>
    <xf numFmtId="0" fontId="7" fillId="0" borderId="0" xfId="1" applyFont="1" applyFill="1" applyAlignment="1">
      <alignment horizontal="left"/>
    </xf>
    <xf numFmtId="4" fontId="6" fillId="0" borderId="0" xfId="1" applyNumberFormat="1" applyFont="1" applyFill="1" applyAlignment="1">
      <alignment horizontal="right"/>
    </xf>
    <xf numFmtId="4" fontId="7" fillId="0" borderId="0" xfId="1" applyNumberFormat="1" applyFont="1" applyFill="1" applyAlignment="1">
      <alignment horizontal="center"/>
    </xf>
    <xf numFmtId="4" fontId="7" fillId="0" borderId="10" xfId="1" applyNumberFormat="1" applyFont="1" applyFill="1" applyBorder="1" applyAlignment="1">
      <alignment horizontal="right"/>
    </xf>
    <xf numFmtId="0" fontId="6" fillId="0" borderId="11" xfId="1" applyFont="1" applyFill="1" applyBorder="1" applyAlignment="1">
      <alignment horizontal="left" vertical="top" wrapText="1"/>
    </xf>
    <xf numFmtId="0" fontId="6" fillId="0" borderId="11" xfId="1" applyFont="1" applyFill="1" applyBorder="1" applyAlignment="1"/>
    <xf numFmtId="0" fontId="6" fillId="0" borderId="0" xfId="1" applyFont="1" applyFill="1"/>
    <xf numFmtId="0" fontId="6" fillId="0" borderId="0" xfId="1" applyFont="1" applyFill="1" applyBorder="1" applyAlignment="1">
      <alignment horizontal="left" vertical="top" wrapText="1"/>
    </xf>
    <xf numFmtId="0" fontId="6" fillId="0" borderId="0" xfId="1" applyFont="1" applyFill="1" applyBorder="1" applyAlignment="1">
      <alignment horizontal="left" vertical="justify"/>
    </xf>
    <xf numFmtId="0" fontId="6" fillId="0" borderId="0" xfId="1" applyFont="1" applyFill="1" applyBorder="1" applyAlignment="1">
      <alignment horizontal="left"/>
    </xf>
    <xf numFmtId="3" fontId="6" fillId="0" borderId="0" xfId="1" applyNumberFormat="1" applyFont="1" applyFill="1" applyBorder="1" applyAlignment="1">
      <alignment horizontal="right"/>
    </xf>
    <xf numFmtId="4" fontId="7" fillId="0" borderId="0" xfId="1" applyNumberFormat="1" applyFont="1" applyFill="1"/>
    <xf numFmtId="4" fontId="6" fillId="0" borderId="0" xfId="1" applyNumberFormat="1" applyFont="1" applyFill="1"/>
    <xf numFmtId="1" fontId="6" fillId="0" borderId="0" xfId="1" applyNumberFormat="1" applyFont="1" applyFill="1" applyAlignment="1">
      <alignment horizontal="center" vertical="justify" wrapText="1"/>
    </xf>
    <xf numFmtId="3" fontId="7" fillId="0" borderId="0" xfId="1" applyNumberFormat="1" applyFont="1" applyFill="1" applyBorder="1" applyAlignment="1">
      <alignment wrapText="1"/>
    </xf>
    <xf numFmtId="3" fontId="7" fillId="0" borderId="0" xfId="1" applyNumberFormat="1" applyFont="1" applyFill="1" applyAlignment="1"/>
    <xf numFmtId="0" fontId="7" fillId="0" borderId="0" xfId="1" applyFont="1" applyFill="1" applyAlignment="1">
      <alignment horizontal="right"/>
    </xf>
    <xf numFmtId="0" fontId="7" fillId="0" borderId="10" xfId="1" applyFont="1" applyFill="1" applyBorder="1"/>
    <xf numFmtId="3" fontId="7" fillId="0" borderId="10" xfId="1" applyNumberFormat="1" applyFont="1" applyFill="1" applyBorder="1" applyAlignment="1"/>
    <xf numFmtId="0" fontId="6" fillId="0" borderId="11" xfId="1" applyFont="1" applyFill="1" applyBorder="1" applyAlignment="1">
      <alignment horizontal="left"/>
    </xf>
    <xf numFmtId="3" fontId="6" fillId="0" borderId="11" xfId="1" applyNumberFormat="1" applyFont="1" applyFill="1" applyBorder="1" applyAlignment="1">
      <alignment horizontal="right"/>
    </xf>
    <xf numFmtId="0" fontId="6" fillId="0" borderId="0" xfId="1" applyFont="1" applyFill="1" applyAlignment="1">
      <alignment horizontal="center" vertical="top"/>
    </xf>
    <xf numFmtId="3" fontId="7" fillId="0" borderId="10" xfId="1" applyNumberFormat="1" applyFont="1" applyFill="1" applyBorder="1" applyAlignment="1">
      <alignment wrapText="1"/>
    </xf>
    <xf numFmtId="0" fontId="7" fillId="0" borderId="0" xfId="1" applyFont="1" applyFill="1" applyAlignment="1">
      <alignment horizontal="center" vertical="top"/>
    </xf>
    <xf numFmtId="0" fontId="6" fillId="0" borderId="0" xfId="1" applyFont="1" applyFill="1" applyBorder="1"/>
    <xf numFmtId="0" fontId="6" fillId="0" borderId="0" xfId="1" applyFont="1" applyFill="1" applyBorder="1" applyAlignment="1"/>
    <xf numFmtId="4" fontId="7" fillId="0" borderId="0" xfId="1" applyNumberFormat="1" applyFont="1" applyFill="1" applyBorder="1" applyAlignment="1">
      <alignment horizontal="right"/>
    </xf>
    <xf numFmtId="0" fontId="7" fillId="0" borderId="0" xfId="1" applyFont="1" applyFill="1" applyBorder="1" applyAlignment="1">
      <alignment horizontal="center" wrapText="1"/>
    </xf>
    <xf numFmtId="1" fontId="7" fillId="0" borderId="0" xfId="1" applyNumberFormat="1" applyFont="1" applyFill="1" applyBorder="1" applyAlignment="1">
      <alignment horizontal="right" wrapText="1"/>
    </xf>
    <xf numFmtId="4" fontId="7" fillId="0" borderId="0" xfId="1" applyNumberFormat="1" applyFont="1" applyFill="1" applyBorder="1" applyAlignment="1">
      <alignment horizontal="center" wrapText="1"/>
    </xf>
    <xf numFmtId="0" fontId="6" fillId="0" borderId="0" xfId="1" applyFont="1" applyFill="1" applyBorder="1" applyAlignment="1">
      <alignment horizontal="left" vertical="justify" wrapText="1"/>
    </xf>
    <xf numFmtId="0" fontId="6" fillId="0" borderId="0" xfId="1" applyFont="1" applyBorder="1" applyAlignment="1">
      <alignment horizontal="left" vertical="top" wrapText="1"/>
    </xf>
    <xf numFmtId="0" fontId="6" fillId="0" borderId="0" xfId="1" applyFont="1" applyBorder="1" applyAlignment="1"/>
    <xf numFmtId="0" fontId="7" fillId="0" borderId="0" xfId="1" applyFont="1" applyBorder="1" applyAlignment="1">
      <alignment horizontal="left" vertical="top" wrapText="1"/>
    </xf>
    <xf numFmtId="1" fontId="7" fillId="0" borderId="0" xfId="1" applyNumberFormat="1" applyFont="1" applyBorder="1" applyAlignment="1">
      <alignment wrapText="1"/>
    </xf>
    <xf numFmtId="4" fontId="7" fillId="0" borderId="0" xfId="1" applyNumberFormat="1" applyFont="1"/>
    <xf numFmtId="4" fontId="7" fillId="0" borderId="10" xfId="1" applyNumberFormat="1" applyFont="1" applyBorder="1" applyAlignment="1">
      <alignment horizontal="right"/>
    </xf>
    <xf numFmtId="0" fontId="6" fillId="0" borderId="11" xfId="1" applyFont="1" applyBorder="1" applyAlignment="1">
      <alignment horizontal="left" vertical="top" wrapText="1"/>
    </xf>
    <xf numFmtId="0" fontId="6" fillId="0" borderId="11" xfId="1" applyFont="1" applyBorder="1" applyAlignment="1"/>
    <xf numFmtId="0" fontId="7" fillId="0" borderId="0" xfId="1" applyFont="1" applyBorder="1" applyAlignment="1"/>
    <xf numFmtId="4" fontId="7" fillId="0" borderId="0" xfId="1" applyNumberFormat="1" applyFont="1" applyFill="1" applyBorder="1" applyAlignment="1">
      <alignment horizontal="left"/>
    </xf>
    <xf numFmtId="4" fontId="7" fillId="0" borderId="0" xfId="1" applyNumberFormat="1" applyFont="1" applyBorder="1"/>
    <xf numFmtId="0" fontId="7" fillId="0" borderId="0" xfId="1" applyFont="1" applyAlignment="1">
      <alignment horizontal="left" vertical="top"/>
    </xf>
    <xf numFmtId="0" fontId="6" fillId="0" borderId="0" xfId="1" applyFont="1" applyFill="1" applyAlignment="1">
      <alignment horizontal="left" vertical="justify"/>
    </xf>
    <xf numFmtId="0" fontId="7" fillId="0" borderId="0" xfId="1" applyFont="1" applyFill="1" applyBorder="1" applyAlignment="1">
      <alignment horizontal="left"/>
    </xf>
    <xf numFmtId="0" fontId="7" fillId="0" borderId="0" xfId="1" applyFont="1" applyFill="1" applyBorder="1" applyAlignment="1">
      <alignment horizontal="right"/>
    </xf>
    <xf numFmtId="4" fontId="6" fillId="0" borderId="10" xfId="1" applyNumberFormat="1" applyFont="1" applyFill="1" applyBorder="1" applyAlignment="1">
      <alignment horizontal="right"/>
    </xf>
    <xf numFmtId="4" fontId="7" fillId="0" borderId="10" xfId="1" applyNumberFormat="1" applyFont="1" applyBorder="1"/>
    <xf numFmtId="49" fontId="7" fillId="0" borderId="0" xfId="1" applyNumberFormat="1" applyFont="1" applyFill="1" applyBorder="1" applyAlignment="1">
      <alignment wrapText="1"/>
    </xf>
    <xf numFmtId="1" fontId="7" fillId="0" borderId="0" xfId="1" applyNumberFormat="1" applyFont="1" applyFill="1" applyBorder="1" applyAlignment="1">
      <alignment wrapText="1"/>
    </xf>
    <xf numFmtId="4" fontId="7" fillId="0" borderId="10" xfId="1" applyNumberFormat="1" applyFont="1" applyFill="1" applyBorder="1" applyAlignment="1">
      <alignment horizontal="left" vertical="justify" wrapText="1"/>
    </xf>
    <xf numFmtId="0" fontId="7" fillId="0" borderId="10" xfId="1" applyFont="1" applyFill="1" applyBorder="1" applyAlignment="1">
      <alignment horizontal="left" vertical="justify" wrapText="1"/>
    </xf>
    <xf numFmtId="0" fontId="7" fillId="0" borderId="10" xfId="1" applyFont="1" applyBorder="1" applyAlignment="1">
      <alignment horizontal="left" vertical="top" wrapText="1"/>
    </xf>
    <xf numFmtId="0" fontId="7" fillId="0" borderId="10" xfId="1" applyFont="1" applyBorder="1"/>
    <xf numFmtId="0" fontId="7" fillId="0" borderId="0" xfId="1" applyFont="1" applyAlignment="1">
      <alignment horizontal="left" vertical="justify" wrapText="1"/>
    </xf>
    <xf numFmtId="0" fontId="7" fillId="0" borderId="0" xfId="2" applyFont="1" applyFill="1" applyBorder="1" applyAlignment="1">
      <alignment horizontal="left" vertical="top" wrapText="1"/>
    </xf>
    <xf numFmtId="0" fontId="7" fillId="0" borderId="10" xfId="1" applyFont="1" applyBorder="1" applyAlignment="1"/>
    <xf numFmtId="4" fontId="7" fillId="0" borderId="0" xfId="1" applyNumberFormat="1" applyFont="1" applyBorder="1" applyAlignment="1">
      <alignment horizontal="left"/>
    </xf>
    <xf numFmtId="0" fontId="7" fillId="0" borderId="0" xfId="1" applyFont="1" applyAlignment="1">
      <alignment horizontal="left"/>
    </xf>
    <xf numFmtId="0" fontId="6" fillId="0" borderId="12" xfId="1" applyFont="1" applyFill="1" applyBorder="1" applyAlignment="1">
      <alignment horizontal="center" vertical="justify" wrapText="1"/>
    </xf>
    <xf numFmtId="0" fontId="7" fillId="0" borderId="12" xfId="1" applyFont="1" applyBorder="1" applyAlignment="1">
      <alignment horizontal="left" vertical="top" wrapText="1"/>
    </xf>
    <xf numFmtId="0" fontId="7" fillId="0" borderId="12" xfId="1" applyFont="1" applyBorder="1" applyAlignment="1"/>
    <xf numFmtId="0" fontId="7" fillId="0" borderId="12" xfId="1" applyFont="1" applyBorder="1" applyAlignment="1">
      <alignment horizontal="left"/>
    </xf>
    <xf numFmtId="0" fontId="7" fillId="0" borderId="12" xfId="1" applyFont="1" applyBorder="1"/>
    <xf numFmtId="0" fontId="7" fillId="0" borderId="0" xfId="1" applyFont="1" applyAlignment="1">
      <alignment horizontal="left" vertical="justify"/>
    </xf>
    <xf numFmtId="0" fontId="6" fillId="0" borderId="0" xfId="1" applyFont="1" applyBorder="1" applyAlignment="1">
      <alignment horizontal="left"/>
    </xf>
    <xf numFmtId="0" fontId="6" fillId="0" borderId="0" xfId="1" applyFont="1" applyBorder="1" applyAlignment="1">
      <alignment horizontal="right"/>
    </xf>
    <xf numFmtId="0" fontId="7" fillId="0" borderId="0" xfId="1" applyFont="1" applyAlignment="1">
      <alignment horizontal="right"/>
    </xf>
    <xf numFmtId="0" fontId="7" fillId="0" borderId="0" xfId="1" applyFont="1" applyBorder="1" applyAlignment="1">
      <alignment horizontal="left"/>
    </xf>
    <xf numFmtId="0" fontId="7" fillId="0" borderId="0" xfId="1" applyFont="1" applyBorder="1" applyAlignment="1">
      <alignment horizontal="right"/>
    </xf>
    <xf numFmtId="0" fontId="7" fillId="0" borderId="10" xfId="1" applyFont="1" applyBorder="1" applyAlignment="1">
      <alignment horizontal="left"/>
    </xf>
    <xf numFmtId="0" fontId="7" fillId="0" borderId="10" xfId="1" applyFont="1" applyBorder="1" applyAlignment="1">
      <alignment horizontal="right"/>
    </xf>
    <xf numFmtId="0" fontId="7" fillId="0" borderId="0" xfId="3" applyFont="1" applyAlignment="1">
      <alignment wrapText="1"/>
    </xf>
    <xf numFmtId="49" fontId="6" fillId="0" borderId="0" xfId="3" applyNumberFormat="1" applyFont="1" applyFill="1" applyAlignment="1">
      <alignment horizontal="right" vertical="top" wrapText="1"/>
    </xf>
    <xf numFmtId="0" fontId="6" fillId="0" borderId="0" xfId="3" applyFont="1" applyAlignment="1">
      <alignment vertical="top" wrapText="1"/>
    </xf>
    <xf numFmtId="0" fontId="7" fillId="0" borderId="0" xfId="3" applyFont="1" applyAlignment="1">
      <alignment vertical="top" wrapText="1"/>
    </xf>
    <xf numFmtId="0" fontId="7" fillId="0" borderId="0" xfId="3" applyFont="1" applyFill="1" applyAlignment="1">
      <alignment vertical="top" wrapText="1"/>
    </xf>
    <xf numFmtId="49" fontId="6" fillId="0" borderId="0" xfId="5" applyNumberFormat="1" applyFont="1" applyFill="1" applyAlignment="1" applyProtection="1">
      <alignment horizontal="right" vertical="top" wrapText="1"/>
    </xf>
    <xf numFmtId="0" fontId="7" fillId="0" borderId="0" xfId="5" applyFont="1" applyAlignment="1" applyProtection="1">
      <alignment horizontal="right" wrapText="1"/>
      <protection locked="0"/>
    </xf>
    <xf numFmtId="0" fontId="7" fillId="0" borderId="0" xfId="5" applyFont="1" applyAlignment="1">
      <alignment wrapText="1"/>
    </xf>
    <xf numFmtId="4" fontId="7" fillId="0" borderId="0" xfId="0" applyNumberFormat="1" applyFont="1" applyFill="1" applyAlignment="1" applyProtection="1">
      <alignment horizontal="center" vertical="center" wrapText="1"/>
    </xf>
    <xf numFmtId="164" fontId="6" fillId="0" borderId="9" xfId="0" applyNumberFormat="1" applyFont="1" applyFill="1" applyBorder="1" applyAlignment="1" applyProtection="1">
      <alignment horizontal="center" vertical="center" wrapText="1"/>
    </xf>
    <xf numFmtId="3" fontId="7" fillId="0" borderId="0" xfId="0" applyNumberFormat="1" applyFont="1" applyAlignment="1">
      <alignment horizontal="center" vertical="top" wrapText="1"/>
    </xf>
    <xf numFmtId="4" fontId="7" fillId="0" borderId="0" xfId="0" applyNumberFormat="1" applyFont="1" applyAlignment="1">
      <alignment horizontal="center" wrapText="1"/>
    </xf>
    <xf numFmtId="0" fontId="7" fillId="0" borderId="0" xfId="0" applyFont="1" applyFill="1" applyBorder="1" applyAlignment="1">
      <alignment vertical="top" wrapText="1"/>
    </xf>
    <xf numFmtId="4" fontId="6" fillId="0" borderId="0" xfId="0" applyNumberFormat="1" applyFont="1" applyFill="1" applyBorder="1" applyAlignment="1" applyProtection="1">
      <alignment horizontal="right" wrapText="1"/>
    </xf>
    <xf numFmtId="4" fontId="7" fillId="0" borderId="0" xfId="0" applyNumberFormat="1" applyFont="1" applyFill="1" applyBorder="1" applyAlignment="1" applyProtection="1">
      <alignment horizontal="right" wrapText="1"/>
    </xf>
    <xf numFmtId="4" fontId="7" fillId="0" borderId="0" xfId="0" applyNumberFormat="1" applyFont="1" applyFill="1" applyAlignment="1" applyProtection="1">
      <alignment horizontal="right" wrapText="1"/>
    </xf>
    <xf numFmtId="4" fontId="6" fillId="0" borderId="0" xfId="0" applyNumberFormat="1" applyFont="1" applyFill="1" applyAlignment="1" applyProtection="1">
      <alignment horizontal="right" wrapText="1"/>
    </xf>
    <xf numFmtId="4" fontId="7" fillId="0" borderId="0" xfId="0" applyNumberFormat="1" applyFont="1" applyFill="1" applyBorder="1" applyAlignment="1" applyProtection="1">
      <alignment wrapText="1"/>
    </xf>
    <xf numFmtId="164" fontId="7" fillId="0" borderId="0" xfId="0" applyNumberFormat="1" applyFont="1" applyFill="1" applyBorder="1" applyAlignment="1" applyProtection="1">
      <alignment horizontal="right" wrapText="1"/>
    </xf>
    <xf numFmtId="0" fontId="6" fillId="0" borderId="0" xfId="0" applyFont="1" applyFill="1" applyAlignment="1" applyProtection="1">
      <alignment wrapText="1"/>
    </xf>
    <xf numFmtId="4" fontId="6" fillId="0" borderId="0" xfId="0" applyNumberFormat="1" applyFont="1" applyFill="1" applyAlignment="1" applyProtection="1">
      <alignment wrapText="1"/>
    </xf>
    <xf numFmtId="4" fontId="7" fillId="0" borderId="0" xfId="0" applyNumberFormat="1" applyFont="1" applyFill="1" applyAlignment="1" applyProtection="1">
      <alignment wrapText="1"/>
    </xf>
    <xf numFmtId="0" fontId="7" fillId="0" borderId="0" xfId="0" applyFont="1" applyFill="1" applyBorder="1" applyAlignment="1" applyProtection="1">
      <alignment wrapText="1"/>
    </xf>
    <xf numFmtId="0" fontId="6" fillId="0" borderId="0" xfId="0" applyFont="1" applyFill="1" applyBorder="1" applyAlignment="1" applyProtection="1">
      <alignment wrapText="1"/>
    </xf>
    <xf numFmtId="4" fontId="7" fillId="0" borderId="0" xfId="0" applyNumberFormat="1" applyFont="1" applyFill="1" applyAlignment="1">
      <alignment horizontal="right" wrapText="1"/>
    </xf>
    <xf numFmtId="4" fontId="7" fillId="0" borderId="0" xfId="0" applyNumberFormat="1" applyFont="1" applyFill="1" applyAlignment="1">
      <alignment wrapText="1"/>
    </xf>
    <xf numFmtId="0" fontId="7" fillId="0" borderId="0" xfId="0" applyFont="1" applyFill="1" applyAlignment="1" applyProtection="1">
      <alignment wrapText="1"/>
    </xf>
    <xf numFmtId="0" fontId="7" fillId="0" borderId="0" xfId="0" applyFont="1" applyFill="1" applyBorder="1" applyAlignment="1" applyProtection="1">
      <alignment horizontal="justify" wrapText="1"/>
    </xf>
    <xf numFmtId="0" fontId="6" fillId="0" borderId="9" xfId="0" applyFont="1" applyFill="1" applyBorder="1" applyAlignment="1" applyProtection="1">
      <alignment wrapText="1"/>
    </xf>
    <xf numFmtId="164" fontId="6" fillId="0" borderId="9" xfId="0" applyNumberFormat="1" applyFont="1" applyFill="1" applyBorder="1" applyAlignment="1" applyProtection="1">
      <alignment horizontal="right" wrapText="1"/>
    </xf>
    <xf numFmtId="4" fontId="6" fillId="0" borderId="9" xfId="0" applyNumberFormat="1" applyFont="1" applyFill="1" applyBorder="1" applyAlignment="1" applyProtection="1">
      <alignment horizontal="right" wrapText="1"/>
    </xf>
    <xf numFmtId="0" fontId="7" fillId="0" borderId="0" xfId="0" applyFont="1" applyFill="1" applyAlignment="1" applyProtection="1">
      <alignment horizontal="left" wrapText="1"/>
    </xf>
    <xf numFmtId="0" fontId="8" fillId="0" borderId="0" xfId="0" applyFont="1" applyFill="1" applyAlignment="1" applyProtection="1">
      <alignment horizontal="left" wrapText="1"/>
    </xf>
    <xf numFmtId="0" fontId="6" fillId="0" borderId="0" xfId="0" applyFont="1" applyFill="1" applyAlignment="1" applyProtection="1">
      <alignment horizontal="left" wrapText="1"/>
    </xf>
    <xf numFmtId="0" fontId="7" fillId="0" borderId="0" xfId="0" applyFont="1" applyFill="1" applyAlignment="1">
      <alignment wrapText="1"/>
    </xf>
    <xf numFmtId="0" fontId="7" fillId="0" borderId="0" xfId="0" applyFont="1" applyFill="1" applyAlignment="1">
      <alignment horizontal="left" wrapText="1"/>
    </xf>
    <xf numFmtId="0" fontId="8" fillId="0" borderId="0" xfId="0" applyFont="1" applyFill="1" applyAlignment="1" applyProtection="1">
      <alignment wrapText="1"/>
    </xf>
    <xf numFmtId="49" fontId="7" fillId="0" borderId="0" xfId="0" applyNumberFormat="1" applyFont="1" applyBorder="1" applyAlignment="1">
      <alignment vertical="top" wrapText="1"/>
    </xf>
    <xf numFmtId="49" fontId="7" fillId="0" borderId="0" xfId="0" applyNumberFormat="1" applyFont="1" applyFill="1" applyBorder="1" applyAlignment="1" applyProtection="1">
      <alignment vertical="top" wrapText="1"/>
    </xf>
    <xf numFmtId="1" fontId="7" fillId="0" borderId="0" xfId="0" applyNumberFormat="1" applyFont="1" applyFill="1" applyBorder="1" applyAlignment="1" applyProtection="1">
      <alignment horizontal="center" vertical="top" wrapText="1"/>
    </xf>
    <xf numFmtId="0" fontId="6" fillId="0" borderId="0" xfId="0" applyFont="1" applyFill="1" applyAlignment="1" applyProtection="1">
      <alignment vertical="top" wrapText="1"/>
    </xf>
    <xf numFmtId="0" fontId="6" fillId="0" borderId="0" xfId="0" applyFont="1" applyFill="1" applyAlignment="1" applyProtection="1">
      <alignment horizontal="center" vertical="top" wrapText="1"/>
    </xf>
    <xf numFmtId="0" fontId="7" fillId="0" borderId="0" xfId="0" applyFont="1" applyFill="1" applyBorder="1" applyAlignment="1" applyProtection="1">
      <alignment horizontal="center" vertical="top" wrapText="1"/>
    </xf>
    <xf numFmtId="0" fontId="6" fillId="0" borderId="0" xfId="0" applyFont="1" applyFill="1" applyBorder="1" applyAlignment="1" applyProtection="1">
      <alignment horizontal="center" vertical="top" wrapText="1"/>
    </xf>
    <xf numFmtId="0" fontId="7" fillId="0" borderId="0" xfId="0" applyFont="1" applyFill="1" applyAlignment="1" applyProtection="1">
      <alignment horizontal="center" vertical="top" wrapText="1"/>
    </xf>
    <xf numFmtId="0" fontId="6" fillId="0" borderId="9" xfId="0" applyFont="1" applyFill="1" applyBorder="1" applyAlignment="1" applyProtection="1">
      <alignment horizontal="center" vertical="top" wrapText="1"/>
    </xf>
    <xf numFmtId="0" fontId="7" fillId="0" borderId="0" xfId="0" applyFont="1" applyFill="1" applyAlignment="1">
      <alignment horizontal="center" vertical="top" wrapText="1"/>
    </xf>
    <xf numFmtId="49" fontId="7" fillId="0" borderId="0" xfId="0" applyNumberFormat="1" applyFont="1" applyFill="1" applyBorder="1" applyAlignment="1" applyProtection="1">
      <alignment horizontal="left" vertical="top" wrapText="1"/>
    </xf>
    <xf numFmtId="49" fontId="6" fillId="0" borderId="0" xfId="0" applyNumberFormat="1" applyFont="1" applyFill="1" applyAlignment="1" applyProtection="1">
      <alignment vertical="top" wrapText="1"/>
    </xf>
    <xf numFmtId="49" fontId="6" fillId="0" borderId="0" xfId="0" applyNumberFormat="1" applyFont="1" applyFill="1" applyBorder="1" applyAlignment="1" applyProtection="1">
      <alignment vertical="top" wrapText="1"/>
    </xf>
    <xf numFmtId="49" fontId="7" fillId="0" borderId="0" xfId="0" applyNumberFormat="1" applyFont="1" applyFill="1" applyAlignment="1" applyProtection="1">
      <alignment vertical="top" wrapText="1"/>
    </xf>
    <xf numFmtId="49" fontId="6" fillId="0" borderId="9" xfId="0" applyNumberFormat="1" applyFont="1" applyFill="1" applyBorder="1" applyAlignment="1" applyProtection="1">
      <alignment vertical="top" wrapText="1"/>
    </xf>
    <xf numFmtId="49" fontId="7" fillId="0" borderId="0" xfId="0" applyNumberFormat="1" applyFont="1" applyFill="1" applyAlignment="1">
      <alignment vertical="top" wrapText="1"/>
    </xf>
    <xf numFmtId="49" fontId="7" fillId="0" borderId="0" xfId="0" applyNumberFormat="1" applyFont="1" applyFill="1" applyAlignment="1" applyProtection="1">
      <alignment horizontal="left" vertical="top" wrapText="1"/>
    </xf>
    <xf numFmtId="49" fontId="8" fillId="0" borderId="0" xfId="0" applyNumberFormat="1" applyFont="1" applyFill="1" applyAlignment="1" applyProtection="1">
      <alignment horizontal="left" vertical="top" wrapText="1"/>
    </xf>
    <xf numFmtId="49" fontId="6" fillId="0" borderId="0" xfId="0" applyNumberFormat="1" applyFont="1" applyFill="1" applyAlignment="1" applyProtection="1">
      <alignment horizontal="left" vertical="top" wrapText="1"/>
    </xf>
    <xf numFmtId="49" fontId="7" fillId="0" borderId="0" xfId="0" applyNumberFormat="1" applyFont="1" applyFill="1" applyAlignment="1">
      <alignment horizontal="left" vertical="top" wrapText="1"/>
    </xf>
    <xf numFmtId="49" fontId="8" fillId="0" borderId="0" xfId="0" applyNumberFormat="1" applyFont="1" applyFill="1" applyAlignment="1" applyProtection="1">
      <alignment vertical="top" wrapText="1"/>
    </xf>
    <xf numFmtId="4" fontId="7" fillId="0" borderId="0" xfId="0" applyNumberFormat="1" applyFont="1" applyFill="1" applyBorder="1" applyAlignment="1">
      <alignment horizontal="right" wrapText="1"/>
    </xf>
    <xf numFmtId="164" fontId="6" fillId="0" borderId="0" xfId="0" applyNumberFormat="1" applyFont="1" applyFill="1" applyBorder="1" applyAlignment="1" applyProtection="1">
      <alignment horizontal="right" wrapText="1"/>
    </xf>
    <xf numFmtId="0" fontId="15" fillId="0" borderId="0" xfId="0" applyFont="1"/>
    <xf numFmtId="0" fontId="15" fillId="0" borderId="0" xfId="0" applyFont="1" applyAlignment="1">
      <alignment vertical="center"/>
    </xf>
    <xf numFmtId="1" fontId="1" fillId="0" borderId="0" xfId="0" applyNumberFormat="1" applyFont="1" applyFill="1" applyBorder="1" applyAlignment="1" applyProtection="1">
      <alignment horizontal="center" vertical="top" wrapText="1"/>
    </xf>
    <xf numFmtId="49" fontId="1" fillId="0" borderId="0" xfId="0" applyNumberFormat="1" applyFont="1" applyFill="1" applyBorder="1" applyAlignment="1" applyProtection="1">
      <alignment horizontal="left" vertical="top" wrapText="1"/>
    </xf>
    <xf numFmtId="0" fontId="1" fillId="0" borderId="0" xfId="0" applyFont="1" applyFill="1" applyBorder="1" applyAlignment="1" applyProtection="1">
      <alignment horizontal="left" wrapText="1"/>
    </xf>
    <xf numFmtId="4" fontId="2" fillId="0" borderId="0" xfId="0" applyNumberFormat="1" applyFont="1" applyFill="1" applyBorder="1" applyAlignment="1" applyProtection="1">
      <alignment horizontal="right" wrapText="1"/>
    </xf>
    <xf numFmtId="4" fontId="1" fillId="0" borderId="0" xfId="0" applyNumberFormat="1" applyFont="1" applyFill="1" applyAlignment="1" applyProtection="1">
      <alignment horizontal="right" wrapText="1"/>
    </xf>
    <xf numFmtId="0" fontId="15" fillId="0" borderId="0" xfId="0" applyFont="1" applyAlignment="1">
      <alignment vertical="center" wrapText="1"/>
    </xf>
    <xf numFmtId="4" fontId="1" fillId="0" borderId="3" xfId="0" applyNumberFormat="1" applyFont="1" applyFill="1" applyBorder="1" applyAlignment="1" applyProtection="1">
      <alignment horizontal="right" vertical="center"/>
    </xf>
    <xf numFmtId="4" fontId="1" fillId="0" borderId="5" xfId="0" applyNumberFormat="1" applyFont="1" applyFill="1" applyBorder="1" applyAlignment="1" applyProtection="1">
      <alignment horizontal="right" vertical="center"/>
    </xf>
    <xf numFmtId="4" fontId="2" fillId="0" borderId="5" xfId="0" applyNumberFormat="1" applyFont="1" applyFill="1" applyBorder="1" applyAlignment="1" applyProtection="1">
      <alignment horizontal="right" vertical="center"/>
    </xf>
    <xf numFmtId="4" fontId="1" fillId="0" borderId="8" xfId="0" applyNumberFormat="1" applyFont="1" applyFill="1" applyBorder="1" applyAlignment="1" applyProtection="1">
      <alignment horizontal="right" vertical="center"/>
    </xf>
    <xf numFmtId="4" fontId="2" fillId="0" borderId="0" xfId="0" applyNumberFormat="1" applyFont="1" applyFill="1" applyAlignment="1" applyProtection="1">
      <alignment horizontal="right" vertical="center"/>
    </xf>
    <xf numFmtId="4" fontId="15" fillId="0" borderId="0" xfId="0" applyNumberFormat="1" applyFont="1"/>
    <xf numFmtId="4" fontId="2" fillId="3" borderId="0" xfId="0" applyNumberFormat="1" applyFont="1" applyFill="1" applyBorder="1" applyAlignment="1" applyProtection="1">
      <alignment horizontal="right" wrapText="1"/>
    </xf>
    <xf numFmtId="0" fontId="5" fillId="4" borderId="14" xfId="0" applyFont="1" applyFill="1" applyBorder="1" applyAlignment="1">
      <alignment horizontal="left" vertical="center" wrapText="1"/>
    </xf>
    <xf numFmtId="49" fontId="5" fillId="4" borderId="15" xfId="0" applyNumberFormat="1" applyFont="1" applyFill="1" applyBorder="1" applyAlignment="1">
      <alignment horizontal="justify" vertical="center" wrapText="1"/>
    </xf>
    <xf numFmtId="0" fontId="5" fillId="4" borderId="15" xfId="0" applyFont="1" applyFill="1" applyBorder="1" applyAlignment="1">
      <alignment horizontal="center" vertical="center" wrapText="1"/>
    </xf>
    <xf numFmtId="2" fontId="5" fillId="4" borderId="15" xfId="0" applyNumberFormat="1" applyFont="1" applyFill="1" applyBorder="1" applyAlignment="1">
      <alignment horizontal="center" vertical="center" wrapText="1"/>
    </xf>
    <xf numFmtId="4" fontId="5" fillId="4" borderId="15" xfId="0" applyNumberFormat="1" applyFont="1" applyFill="1" applyBorder="1" applyAlignment="1">
      <alignment horizontal="center" vertical="center" wrapText="1"/>
    </xf>
    <xf numFmtId="4" fontId="5" fillId="4" borderId="16" xfId="0" applyNumberFormat="1" applyFont="1" applyFill="1" applyBorder="1" applyAlignment="1">
      <alignment horizontal="center" vertical="center" wrapText="1"/>
    </xf>
    <xf numFmtId="1" fontId="16" fillId="0" borderId="0" xfId="0" applyNumberFormat="1" applyFont="1" applyFill="1" applyBorder="1" applyAlignment="1" applyProtection="1">
      <alignment horizontal="left" vertical="center" wrapText="1"/>
    </xf>
    <xf numFmtId="0" fontId="16" fillId="0" borderId="0" xfId="0" applyFont="1" applyFill="1" applyBorder="1" applyAlignment="1" applyProtection="1">
      <alignment horizontal="left" vertical="center"/>
    </xf>
    <xf numFmtId="4" fontId="16" fillId="0" borderId="0" xfId="0" applyNumberFormat="1" applyFont="1" applyFill="1" applyBorder="1" applyAlignment="1" applyProtection="1">
      <alignment horizontal="right" vertical="center"/>
    </xf>
    <xf numFmtId="164" fontId="16" fillId="0" borderId="0" xfId="0" applyNumberFormat="1" applyFont="1" applyFill="1" applyBorder="1" applyAlignment="1" applyProtection="1">
      <alignment horizontal="right" vertical="center"/>
    </xf>
    <xf numFmtId="164" fontId="16" fillId="0" borderId="0" xfId="0" applyNumberFormat="1" applyFont="1" applyFill="1" applyAlignment="1" applyProtection="1">
      <alignment horizontal="right" vertical="center"/>
    </xf>
    <xf numFmtId="0" fontId="0" fillId="0" borderId="0" xfId="0" applyFont="1"/>
    <xf numFmtId="1" fontId="17" fillId="0" borderId="0" xfId="0" applyNumberFormat="1" applyFont="1" applyFill="1" applyBorder="1" applyAlignment="1" applyProtection="1">
      <alignment horizontal="left" vertical="center" wrapText="1"/>
    </xf>
    <xf numFmtId="0" fontId="17" fillId="0" borderId="0" xfId="0" applyFont="1" applyFill="1" applyBorder="1" applyAlignment="1" applyProtection="1">
      <alignment horizontal="left" vertical="center"/>
    </xf>
    <xf numFmtId="4" fontId="17" fillId="0" borderId="0" xfId="0" applyNumberFormat="1" applyFont="1" applyFill="1" applyBorder="1" applyAlignment="1" applyProtection="1">
      <alignment horizontal="right" vertical="center"/>
    </xf>
    <xf numFmtId="164" fontId="17" fillId="0" borderId="0" xfId="0" applyNumberFormat="1" applyFont="1" applyFill="1" applyBorder="1" applyAlignment="1" applyProtection="1">
      <alignment horizontal="right" vertical="center"/>
    </xf>
    <xf numFmtId="164" fontId="17" fillId="0" borderId="0" xfId="0" applyNumberFormat="1" applyFont="1" applyFill="1" applyAlignment="1" applyProtection="1">
      <alignment horizontal="right" vertical="center"/>
    </xf>
    <xf numFmtId="164" fontId="16" fillId="0" borderId="0" xfId="0" applyNumberFormat="1" applyFont="1" applyFill="1" applyBorder="1" applyAlignment="1" applyProtection="1">
      <alignment horizontal="left" vertical="center"/>
    </xf>
    <xf numFmtId="4" fontId="7" fillId="0" borderId="0" xfId="0" applyNumberFormat="1" applyFont="1" applyFill="1" applyBorder="1" applyAlignment="1" applyProtection="1">
      <alignment horizontal="center" wrapText="1"/>
    </xf>
    <xf numFmtId="0" fontId="7" fillId="0" borderId="0" xfId="0" applyFont="1" applyAlignment="1">
      <alignment vertical="center" wrapText="1"/>
    </xf>
    <xf numFmtId="0" fontId="7" fillId="3" borderId="0" xfId="3" applyFont="1" applyFill="1" applyAlignment="1">
      <alignment vertical="top" wrapText="1"/>
    </xf>
    <xf numFmtId="0" fontId="17" fillId="0" borderId="0" xfId="0" applyFont="1"/>
    <xf numFmtId="0" fontId="17" fillId="0" borderId="0" xfId="0" applyFont="1" applyAlignment="1">
      <alignment horizontal="center"/>
    </xf>
    <xf numFmtId="0" fontId="16" fillId="0" borderId="0" xfId="3" applyFont="1" applyBorder="1" applyAlignment="1">
      <alignment vertical="top" wrapText="1"/>
    </xf>
    <xf numFmtId="0" fontId="17" fillId="0" borderId="0" xfId="3" applyFont="1" applyAlignment="1">
      <alignment horizontal="right" wrapText="1"/>
    </xf>
    <xf numFmtId="0" fontId="17" fillId="0" borderId="0" xfId="3" applyNumberFormat="1" applyFont="1" applyAlignment="1">
      <alignment horizontal="right" wrapText="1"/>
    </xf>
    <xf numFmtId="0" fontId="17" fillId="0" borderId="0" xfId="3" applyFont="1" applyAlignment="1">
      <alignment wrapText="1"/>
    </xf>
    <xf numFmtId="49" fontId="16" fillId="0" borderId="0" xfId="3" applyNumberFormat="1" applyFont="1" applyFill="1" applyAlignment="1">
      <alignment horizontal="right" vertical="top" wrapText="1"/>
    </xf>
    <xf numFmtId="0" fontId="7" fillId="0" borderId="0" xfId="0" applyFont="1" applyAlignment="1">
      <alignment horizontal="right" wrapText="1"/>
    </xf>
    <xf numFmtId="0" fontId="19" fillId="4" borderId="14" xfId="0" applyFont="1" applyFill="1" applyBorder="1" applyAlignment="1">
      <alignment horizontal="left" vertical="center" wrapText="1"/>
    </xf>
    <xf numFmtId="49" fontId="19" fillId="4" borderId="15" xfId="0" applyNumberFormat="1" applyFont="1" applyFill="1" applyBorder="1" applyAlignment="1">
      <alignment horizontal="justify" vertical="center" wrapText="1"/>
    </xf>
    <xf numFmtId="0" fontId="19" fillId="4" borderId="15" xfId="0" applyFont="1" applyFill="1" applyBorder="1" applyAlignment="1">
      <alignment horizontal="center" vertical="center" wrapText="1"/>
    </xf>
    <xf numFmtId="2" fontId="19" fillId="4" borderId="15" xfId="0" applyNumberFormat="1" applyFont="1" applyFill="1" applyBorder="1" applyAlignment="1">
      <alignment horizontal="center" vertical="center" wrapText="1"/>
    </xf>
    <xf numFmtId="4" fontId="19" fillId="4" borderId="15" xfId="0" applyNumberFormat="1" applyFont="1" applyFill="1" applyBorder="1" applyAlignment="1">
      <alignment horizontal="center" vertical="center" wrapText="1"/>
    </xf>
    <xf numFmtId="4" fontId="19" fillId="4" borderId="16" xfId="0" applyNumberFormat="1" applyFont="1" applyFill="1" applyBorder="1" applyAlignment="1">
      <alignment horizontal="center" vertical="center" wrapText="1"/>
    </xf>
    <xf numFmtId="0" fontId="16" fillId="0" borderId="0" xfId="3" applyFont="1" applyFill="1" applyAlignment="1">
      <alignment vertical="top" wrapText="1"/>
    </xf>
    <xf numFmtId="167" fontId="17" fillId="0" borderId="0" xfId="4" applyFont="1" applyAlignment="1" applyProtection="1">
      <alignment horizontal="right" wrapText="1"/>
      <protection locked="0"/>
    </xf>
    <xf numFmtId="49" fontId="16" fillId="2" borderId="0" xfId="3" applyNumberFormat="1" applyFont="1" applyFill="1" applyAlignment="1">
      <alignment horizontal="right" vertical="top" wrapText="1"/>
    </xf>
    <xf numFmtId="165" fontId="20" fillId="2" borderId="0" xfId="3" applyNumberFormat="1" applyFont="1" applyFill="1" applyBorder="1" applyAlignment="1">
      <alignment horizontal="left" wrapText="1"/>
    </xf>
    <xf numFmtId="165" fontId="17" fillId="2" borderId="0" xfId="3" applyNumberFormat="1" applyFont="1" applyFill="1" applyBorder="1" applyAlignment="1">
      <alignment wrapText="1"/>
    </xf>
    <xf numFmtId="165" fontId="16" fillId="0" borderId="0" xfId="3" applyNumberFormat="1" applyFont="1" applyBorder="1" applyAlignment="1">
      <alignment horizontal="fill" wrapText="1"/>
    </xf>
    <xf numFmtId="165" fontId="17" fillId="0" borderId="0" xfId="3" applyNumberFormat="1" applyFont="1" applyBorder="1" applyAlignment="1">
      <alignment wrapText="1"/>
    </xf>
    <xf numFmtId="168" fontId="16" fillId="0" borderId="0" xfId="3" applyNumberFormat="1" applyFont="1" applyAlignment="1">
      <alignment vertical="top"/>
    </xf>
    <xf numFmtId="0" fontId="17" fillId="0" borderId="0" xfId="3" applyFont="1" applyAlignment="1">
      <alignment horizontal="center"/>
    </xf>
    <xf numFmtId="4" fontId="17" fillId="0" borderId="0" xfId="3" applyNumberFormat="1" applyFont="1"/>
    <xf numFmtId="0" fontId="17" fillId="0" borderId="0" xfId="3" applyFont="1"/>
    <xf numFmtId="0" fontId="16" fillId="0" borderId="0" xfId="3" applyFont="1" applyAlignment="1">
      <alignment horizontal="right" vertical="top"/>
    </xf>
    <xf numFmtId="0" fontId="17" fillId="0" borderId="0" xfId="3" applyFont="1" applyFill="1" applyAlignment="1">
      <alignment vertical="top" wrapText="1"/>
    </xf>
    <xf numFmtId="0" fontId="17" fillId="0" borderId="0" xfId="5" applyFont="1" applyAlignment="1" applyProtection="1">
      <alignment horizontal="right" wrapText="1"/>
    </xf>
    <xf numFmtId="167" fontId="17" fillId="0" borderId="0" xfId="5" applyNumberFormat="1" applyFont="1" applyAlignment="1">
      <alignment horizontal="right" wrapText="1"/>
    </xf>
    <xf numFmtId="0" fontId="17" fillId="0" borderId="0" xfId="3" applyFont="1" applyAlignment="1">
      <alignment horizontal="right"/>
    </xf>
    <xf numFmtId="4" fontId="17" fillId="0" borderId="0" xfId="3" applyNumberFormat="1" applyFont="1" applyAlignment="1">
      <alignment horizontal="right"/>
    </xf>
    <xf numFmtId="0" fontId="16" fillId="0" borderId="0" xfId="3" applyFont="1" applyAlignment="1">
      <alignment vertical="top" wrapText="1"/>
    </xf>
    <xf numFmtId="0" fontId="17" fillId="0" borderId="0" xfId="3" applyFont="1" applyAlignment="1">
      <alignment vertical="top" wrapText="1"/>
    </xf>
    <xf numFmtId="49" fontId="16" fillId="0" borderId="0" xfId="3" applyNumberFormat="1" applyFont="1" applyAlignment="1">
      <alignment horizontal="right" vertical="top" wrapText="1"/>
    </xf>
    <xf numFmtId="0" fontId="17" fillId="0" borderId="0" xfId="3" applyFont="1" applyAlignment="1">
      <alignment horizontal="left" vertical="top" wrapText="1"/>
    </xf>
    <xf numFmtId="0" fontId="16" fillId="0" borderId="0" xfId="3" applyFont="1" applyAlignment="1">
      <alignment wrapText="1"/>
    </xf>
    <xf numFmtId="0" fontId="16" fillId="0" borderId="0" xfId="3" applyFont="1" applyAlignment="1">
      <alignment horizontal="right" vertical="top" wrapText="1"/>
    </xf>
    <xf numFmtId="0" fontId="16" fillId="0" borderId="0" xfId="3" applyFont="1" applyAlignment="1">
      <alignment horizontal="center" wrapText="1"/>
    </xf>
    <xf numFmtId="4" fontId="16" fillId="0" borderId="0" xfId="3" applyNumberFormat="1" applyFont="1" applyAlignment="1">
      <alignment wrapText="1"/>
    </xf>
    <xf numFmtId="0" fontId="17" fillId="0" borderId="0" xfId="3" applyNumberFormat="1" applyFont="1" applyFill="1" applyAlignment="1">
      <alignment horizontal="right" wrapText="1"/>
    </xf>
    <xf numFmtId="0" fontId="17" fillId="0" borderId="0" xfId="3" applyFont="1" applyBorder="1" applyAlignment="1">
      <alignment horizontal="right" wrapText="1"/>
    </xf>
    <xf numFmtId="0" fontId="17" fillId="0" borderId="0" xfId="3" applyFont="1" applyAlignment="1">
      <alignment vertical="justify" wrapText="1"/>
    </xf>
    <xf numFmtId="0" fontId="21" fillId="0" borderId="0" xfId="3" applyNumberFormat="1" applyFont="1" applyAlignment="1">
      <alignment horizontal="right"/>
    </xf>
    <xf numFmtId="0" fontId="21" fillId="0" borderId="0" xfId="3" applyNumberFormat="1" applyFont="1" applyProtection="1">
      <protection locked="0"/>
    </xf>
    <xf numFmtId="0" fontId="22" fillId="0" borderId="0" xfId="3" applyFont="1" applyAlignment="1">
      <alignment horizontal="right" vertical="top"/>
    </xf>
    <xf numFmtId="0" fontId="17" fillId="0" borderId="0" xfId="3" applyFont="1" applyAlignment="1">
      <alignment horizontal="right" vertical="center" wrapText="1"/>
    </xf>
    <xf numFmtId="0" fontId="17" fillId="0" borderId="0" xfId="3" applyFont="1" applyAlignment="1">
      <alignment vertical="center" wrapText="1"/>
    </xf>
    <xf numFmtId="0" fontId="16" fillId="0" borderId="0" xfId="3" applyFont="1" applyAlignment="1">
      <alignment vertical="justify" wrapText="1"/>
    </xf>
    <xf numFmtId="0" fontId="17" fillId="0" borderId="0" xfId="3" applyFont="1" applyFill="1" applyAlignment="1">
      <alignment horizontal="right" wrapText="1"/>
    </xf>
    <xf numFmtId="3" fontId="17" fillId="0" borderId="0" xfId="3" applyNumberFormat="1" applyFont="1" applyFill="1" applyAlignment="1">
      <alignment horizontal="right" wrapText="1"/>
    </xf>
    <xf numFmtId="0" fontId="16" fillId="0" borderId="0" xfId="3" applyFont="1" applyFill="1" applyAlignment="1">
      <alignment horizontal="right" vertical="top"/>
    </xf>
    <xf numFmtId="165" fontId="20" fillId="2" borderId="0" xfId="3" applyNumberFormat="1" applyFont="1" applyFill="1" applyAlignment="1">
      <alignment horizontal="left" wrapText="1"/>
    </xf>
    <xf numFmtId="165" fontId="17" fillId="2" borderId="0" xfId="3" applyNumberFormat="1" applyFont="1" applyFill="1" applyAlignment="1">
      <alignment wrapText="1"/>
    </xf>
    <xf numFmtId="165" fontId="16" fillId="0" borderId="0" xfId="3" applyNumberFormat="1" applyFont="1" applyAlignment="1">
      <alignment horizontal="fill" wrapText="1"/>
    </xf>
    <xf numFmtId="165" fontId="17" fillId="0" borderId="0" xfId="3" applyNumberFormat="1" applyFont="1" applyAlignment="1">
      <alignment wrapText="1"/>
    </xf>
    <xf numFmtId="168" fontId="16" fillId="0" borderId="0" xfId="0" applyNumberFormat="1" applyFont="1" applyAlignment="1">
      <alignment vertical="top"/>
    </xf>
    <xf numFmtId="0" fontId="16" fillId="0" borderId="0" xfId="0" applyFont="1" applyAlignment="1">
      <alignment vertical="top" wrapText="1"/>
    </xf>
    <xf numFmtId="4" fontId="17" fillId="0" borderId="0" xfId="0" applyNumberFormat="1" applyFont="1"/>
    <xf numFmtId="0" fontId="16" fillId="0" borderId="0" xfId="0" applyFont="1" applyAlignment="1">
      <alignment horizontal="right" vertical="top"/>
    </xf>
    <xf numFmtId="0" fontId="17" fillId="0" borderId="0" xfId="0" applyFont="1" applyAlignment="1">
      <alignment vertical="top" wrapText="1"/>
    </xf>
    <xf numFmtId="0" fontId="17" fillId="0" borderId="0" xfId="5" applyFont="1" applyAlignment="1">
      <alignment horizontal="right" wrapText="1"/>
    </xf>
    <xf numFmtId="0" fontId="17" fillId="0" borderId="0" xfId="0" applyFont="1" applyAlignment="1">
      <alignment horizontal="right"/>
    </xf>
    <xf numFmtId="4" fontId="17" fillId="0" borderId="0" xfId="0" applyNumberFormat="1" applyFont="1" applyAlignment="1">
      <alignment horizontal="right"/>
    </xf>
    <xf numFmtId="0" fontId="17" fillId="0" borderId="0" xfId="0" applyFont="1" applyAlignment="1">
      <alignment wrapText="1"/>
    </xf>
    <xf numFmtId="49" fontId="16" fillId="0" borderId="0" xfId="0" applyNumberFormat="1" applyFont="1" applyAlignment="1">
      <alignment horizontal="right" vertical="top" wrapText="1"/>
    </xf>
    <xf numFmtId="0" fontId="17" fillId="0" borderId="0" xfId="0" applyFont="1" applyAlignment="1">
      <alignment horizontal="right" wrapText="1"/>
    </xf>
    <xf numFmtId="0" fontId="17" fillId="0" borderId="0" xfId="0" applyFont="1" applyAlignment="1">
      <alignment vertical="justify" wrapText="1"/>
    </xf>
    <xf numFmtId="0" fontId="21" fillId="0" borderId="0" xfId="0" applyFont="1" applyAlignment="1">
      <alignment horizontal="right"/>
    </xf>
    <xf numFmtId="0" fontId="21" fillId="0" borderId="0" xfId="0" applyFont="1" applyProtection="1">
      <protection locked="0"/>
    </xf>
    <xf numFmtId="0" fontId="22" fillId="0" borderId="0" xfId="0" applyFont="1" applyAlignment="1">
      <alignment horizontal="right" vertical="top"/>
    </xf>
    <xf numFmtId="49" fontId="16" fillId="0" borderId="0" xfId="5" applyNumberFormat="1" applyFont="1" applyFill="1" applyAlignment="1" applyProtection="1">
      <alignment horizontal="right" vertical="top" wrapText="1"/>
    </xf>
    <xf numFmtId="0" fontId="17" fillId="0" borderId="0" xfId="5" applyFont="1" applyFill="1" applyAlignment="1" applyProtection="1">
      <alignment vertical="top" wrapText="1"/>
    </xf>
    <xf numFmtId="0" fontId="17" fillId="0" borderId="0" xfId="5" applyFont="1" applyFill="1" applyAlignment="1" applyProtection="1">
      <alignment horizontal="right" wrapText="1"/>
    </xf>
    <xf numFmtId="0" fontId="17" fillId="0" borderId="0" xfId="5" applyNumberFormat="1" applyFont="1" applyFill="1" applyAlignment="1" applyProtection="1">
      <alignment horizontal="right" wrapText="1"/>
    </xf>
    <xf numFmtId="0" fontId="16" fillId="0" borderId="0" xfId="5" applyFont="1" applyAlignment="1">
      <alignment wrapText="1"/>
    </xf>
    <xf numFmtId="167" fontId="17" fillId="0" borderId="0" xfId="4" applyFont="1" applyAlignment="1">
      <alignment horizontal="right" wrapText="1"/>
    </xf>
    <xf numFmtId="0" fontId="17" fillId="0" borderId="0" xfId="3" applyFont="1" applyFill="1" applyAlignment="1">
      <alignment wrapText="1"/>
    </xf>
    <xf numFmtId="0" fontId="16" fillId="0" borderId="0" xfId="3" applyFont="1" applyFill="1" applyAlignment="1" applyProtection="1">
      <alignment vertical="top" wrapText="1"/>
    </xf>
    <xf numFmtId="0" fontId="17" fillId="0" borderId="0" xfId="3" applyFont="1" applyFill="1" applyAlignment="1" applyProtection="1">
      <alignment horizontal="right"/>
    </xf>
    <xf numFmtId="1" fontId="17" fillId="0" borderId="0" xfId="3" applyNumberFormat="1" applyFont="1" applyFill="1" applyAlignment="1" applyProtection="1">
      <alignment horizontal="right"/>
    </xf>
    <xf numFmtId="0" fontId="17" fillId="0" borderId="0" xfId="3" applyFont="1" applyFill="1" applyAlignment="1" applyProtection="1">
      <alignment vertical="top" wrapText="1"/>
    </xf>
    <xf numFmtId="0" fontId="17" fillId="0" borderId="0" xfId="3" applyFont="1" applyFill="1" applyAlignment="1" applyProtection="1">
      <alignment horizontal="right" wrapText="1"/>
    </xf>
    <xf numFmtId="1" fontId="17" fillId="0" borderId="0" xfId="3" applyNumberFormat="1" applyFont="1" applyFill="1" applyAlignment="1" applyProtection="1">
      <alignment horizontal="right" wrapText="1"/>
    </xf>
    <xf numFmtId="0" fontId="16" fillId="0" borderId="0" xfId="3" quotePrefix="1" applyFont="1" applyFill="1" applyAlignment="1" applyProtection="1">
      <alignment horizontal="right" vertical="top" wrapText="1"/>
    </xf>
    <xf numFmtId="49" fontId="16" fillId="0" borderId="12" xfId="3" applyNumberFormat="1" applyFont="1" applyFill="1" applyBorder="1" applyAlignment="1">
      <alignment horizontal="right" vertical="top" wrapText="1"/>
    </xf>
    <xf numFmtId="165" fontId="17" fillId="0" borderId="12" xfId="3" applyNumberFormat="1" applyFont="1" applyFill="1" applyBorder="1" applyAlignment="1">
      <alignment vertical="top" wrapText="1"/>
    </xf>
    <xf numFmtId="165" fontId="17" fillId="0" borderId="12" xfId="3" applyNumberFormat="1" applyFont="1" applyFill="1" applyBorder="1" applyAlignment="1">
      <alignment horizontal="right" wrapText="1"/>
    </xf>
    <xf numFmtId="1" fontId="17" fillId="0" borderId="12" xfId="3" applyNumberFormat="1" applyFont="1" applyFill="1" applyBorder="1" applyAlignment="1">
      <alignment horizontal="right" wrapText="1"/>
    </xf>
    <xf numFmtId="165" fontId="17" fillId="0" borderId="0" xfId="6" applyNumberFormat="1" applyFont="1"/>
    <xf numFmtId="165" fontId="17" fillId="0" borderId="0" xfId="3" applyNumberFormat="1" applyFont="1" applyFill="1" applyAlignment="1">
      <alignment vertical="top" wrapText="1"/>
    </xf>
    <xf numFmtId="165" fontId="17" fillId="0" borderId="0" xfId="3" applyNumberFormat="1" applyFont="1" applyFill="1" applyAlignment="1">
      <alignment horizontal="right" wrapText="1"/>
    </xf>
    <xf numFmtId="165" fontId="16" fillId="0" borderId="0" xfId="3" applyNumberFormat="1" applyFont="1" applyFill="1" applyAlignment="1">
      <alignment vertical="top" wrapText="1"/>
    </xf>
    <xf numFmtId="165" fontId="17" fillId="0" borderId="0" xfId="3" applyNumberFormat="1" applyFont="1" applyFill="1" applyBorder="1" applyAlignment="1">
      <alignment wrapText="1"/>
    </xf>
    <xf numFmtId="1" fontId="17" fillId="0" borderId="0" xfId="3" applyNumberFormat="1" applyFont="1" applyFill="1" applyBorder="1" applyAlignment="1">
      <alignment wrapText="1"/>
    </xf>
    <xf numFmtId="165" fontId="16" fillId="0" borderId="0" xfId="6" applyNumberFormat="1" applyFont="1"/>
    <xf numFmtId="165" fontId="17" fillId="0" borderId="0" xfId="3" applyNumberFormat="1" applyFont="1" applyFill="1" applyAlignment="1">
      <alignment wrapText="1"/>
    </xf>
    <xf numFmtId="165" fontId="16" fillId="0" borderId="0" xfId="3" applyNumberFormat="1" applyFont="1" applyFill="1" applyAlignment="1">
      <alignment horizontal="right" vertical="top" wrapText="1"/>
    </xf>
    <xf numFmtId="165" fontId="17" fillId="0" borderId="0" xfId="3" applyNumberFormat="1" applyFont="1" applyFill="1" applyAlignment="1">
      <alignment horizontal="center" wrapText="1"/>
    </xf>
    <xf numFmtId="1" fontId="17" fillId="0" borderId="0" xfId="3" applyNumberFormat="1" applyFont="1" applyFill="1" applyAlignment="1">
      <alignment wrapText="1"/>
    </xf>
    <xf numFmtId="0" fontId="17" fillId="0" borderId="0" xfId="6" applyFont="1"/>
    <xf numFmtId="49" fontId="16" fillId="0" borderId="0" xfId="3" applyNumberFormat="1" applyFont="1" applyFill="1" applyBorder="1" applyAlignment="1">
      <alignment horizontal="right" vertical="top" wrapText="1"/>
    </xf>
    <xf numFmtId="0" fontId="17" fillId="0" borderId="0" xfId="3" applyFont="1" applyBorder="1" applyAlignment="1">
      <alignment vertical="top" wrapText="1"/>
    </xf>
    <xf numFmtId="0" fontId="17" fillId="0" borderId="0" xfId="3" applyNumberFormat="1" applyFont="1" applyBorder="1" applyAlignment="1">
      <alignment horizontal="right" wrapText="1"/>
    </xf>
    <xf numFmtId="167" fontId="17" fillId="0" borderId="0" xfId="4" applyFont="1" applyFill="1" applyAlignment="1">
      <alignment horizontal="right" wrapText="1"/>
    </xf>
    <xf numFmtId="0" fontId="17" fillId="0" borderId="0" xfId="3" applyFont="1" applyAlignment="1">
      <alignment horizontal="center" wrapText="1"/>
    </xf>
    <xf numFmtId="0" fontId="17" fillId="0" borderId="0" xfId="3" applyNumberFormat="1" applyFont="1" applyAlignment="1">
      <alignment wrapText="1"/>
    </xf>
    <xf numFmtId="0" fontId="16" fillId="0" borderId="0" xfId="3" applyFont="1" applyAlignment="1">
      <alignment horizontal="justify" vertical="top" wrapText="1"/>
    </xf>
    <xf numFmtId="4" fontId="17" fillId="0" borderId="0" xfId="3" applyNumberFormat="1" applyFont="1" applyAlignment="1">
      <alignment wrapText="1"/>
    </xf>
    <xf numFmtId="4" fontId="7" fillId="0" borderId="0" xfId="0" applyNumberFormat="1" applyFont="1" applyFill="1" applyBorder="1" applyAlignment="1">
      <alignment wrapText="1"/>
    </xf>
    <xf numFmtId="0" fontId="5"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2" fontId="5" fillId="0" borderId="0"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0" fontId="7" fillId="0" borderId="10" xfId="1" applyFont="1" applyBorder="1" applyAlignment="1">
      <alignment horizontal="center" vertical="top" wrapText="1"/>
    </xf>
    <xf numFmtId="0" fontId="13" fillId="0" borderId="10" xfId="1" quotePrefix="1" applyFont="1" applyBorder="1" applyAlignment="1">
      <alignment horizontal="left" vertical="center" wrapText="1"/>
    </xf>
    <xf numFmtId="0" fontId="7" fillId="0" borderId="10" xfId="1" applyFont="1" applyBorder="1" applyAlignment="1">
      <alignment vertical="top" wrapText="1"/>
    </xf>
    <xf numFmtId="0" fontId="7" fillId="0" borderId="10" xfId="1" applyNumberFormat="1" applyFont="1" applyBorder="1" applyAlignment="1">
      <alignment wrapText="1"/>
    </xf>
    <xf numFmtId="166" fontId="7" fillId="0" borderId="10" xfId="1" applyNumberFormat="1" applyFont="1" applyBorder="1" applyAlignment="1">
      <alignment wrapText="1"/>
    </xf>
    <xf numFmtId="0" fontId="5" fillId="0" borderId="11" xfId="1" applyFont="1" applyFill="1" applyBorder="1" applyAlignment="1">
      <alignment horizontal="left" vertical="center" wrapText="1"/>
    </xf>
    <xf numFmtId="0" fontId="7" fillId="0" borderId="11" xfId="1" applyFont="1" applyBorder="1" applyAlignment="1">
      <alignment horizontal="left" vertical="top" wrapText="1"/>
    </xf>
    <xf numFmtId="0" fontId="5" fillId="0" borderId="11" xfId="1" applyFont="1" applyFill="1" applyBorder="1" applyAlignment="1">
      <alignment horizontal="center" vertical="center" wrapText="1"/>
    </xf>
    <xf numFmtId="2" fontId="5" fillId="0" borderId="11" xfId="1" applyNumberFormat="1" applyFont="1" applyFill="1" applyBorder="1" applyAlignment="1">
      <alignment horizontal="center" vertical="center" wrapText="1"/>
    </xf>
    <xf numFmtId="4" fontId="5" fillId="0" borderId="11" xfId="1" applyNumberFormat="1" applyFont="1" applyFill="1" applyBorder="1" applyAlignment="1">
      <alignment horizontal="center" vertical="center" wrapText="1"/>
    </xf>
    <xf numFmtId="0" fontId="17" fillId="0" borderId="0" xfId="9" applyFont="1"/>
    <xf numFmtId="164" fontId="16" fillId="0" borderId="0" xfId="9" applyNumberFormat="1" applyFont="1" applyAlignment="1">
      <alignment horizontal="right" vertical="center"/>
    </xf>
    <xf numFmtId="9" fontId="17" fillId="0" borderId="0" xfId="10" applyFont="1"/>
    <xf numFmtId="0" fontId="16" fillId="0" borderId="0" xfId="9" applyFont="1" applyAlignment="1">
      <alignment horizontal="left" vertical="center"/>
    </xf>
    <xf numFmtId="1" fontId="16" fillId="0" borderId="0" xfId="9" applyNumberFormat="1" applyFont="1" applyAlignment="1">
      <alignment horizontal="center" vertical="center"/>
    </xf>
    <xf numFmtId="164" fontId="17" fillId="0" borderId="0" xfId="9" applyNumberFormat="1" applyFont="1" applyAlignment="1">
      <alignment horizontal="right" vertical="center"/>
    </xf>
    <xf numFmtId="0" fontId="17" fillId="0" borderId="0" xfId="9" applyFont="1" applyAlignment="1">
      <alignment horizontal="left" vertical="center"/>
    </xf>
    <xf numFmtId="1" fontId="17" fillId="0" borderId="0" xfId="9" applyNumberFormat="1" applyFont="1" applyAlignment="1">
      <alignment horizontal="center" vertical="center"/>
    </xf>
    <xf numFmtId="0" fontId="17" fillId="0" borderId="0" xfId="9" applyFont="1" applyAlignment="1">
      <alignment vertical="center"/>
    </xf>
    <xf numFmtId="0" fontId="16" fillId="0" borderId="0" xfId="9" applyFont="1" applyAlignment="1">
      <alignment vertical="center"/>
    </xf>
    <xf numFmtId="0" fontId="16" fillId="0" borderId="10" xfId="9" applyFont="1" applyBorder="1" applyAlignment="1">
      <alignment vertical="center"/>
    </xf>
    <xf numFmtId="0" fontId="16" fillId="0" borderId="0" xfId="9" applyFont="1" applyAlignment="1">
      <alignment horizontal="center" vertical="center"/>
    </xf>
    <xf numFmtId="0" fontId="16" fillId="0" borderId="0" xfId="9" quotePrefix="1" applyFont="1" applyAlignment="1">
      <alignment horizontal="left" vertical="center"/>
    </xf>
    <xf numFmtId="164" fontId="16" fillId="0" borderId="9" xfId="9" applyNumberFormat="1" applyFont="1" applyBorder="1" applyAlignment="1">
      <alignment horizontal="right" vertical="center"/>
    </xf>
    <xf numFmtId="0" fontId="16" fillId="0" borderId="9" xfId="9" quotePrefix="1" applyFont="1" applyBorder="1" applyAlignment="1">
      <alignment horizontal="left" vertical="center"/>
    </xf>
    <xf numFmtId="164" fontId="16" fillId="0" borderId="0" xfId="9" applyNumberFormat="1" applyFont="1" applyAlignment="1">
      <alignment vertical="center"/>
    </xf>
    <xf numFmtId="1" fontId="16" fillId="0" borderId="0" xfId="9" applyNumberFormat="1" applyFont="1" applyAlignment="1">
      <alignment vertical="center"/>
    </xf>
    <xf numFmtId="164" fontId="16" fillId="5" borderId="9" xfId="9" applyNumberFormat="1" applyFont="1" applyFill="1" applyBorder="1" applyAlignment="1">
      <alignment horizontal="right" vertical="center"/>
    </xf>
    <xf numFmtId="1" fontId="16" fillId="0" borderId="9" xfId="9" applyNumberFormat="1" applyFont="1" applyBorder="1" applyAlignment="1">
      <alignment horizontal="center" vertical="center"/>
    </xf>
    <xf numFmtId="164" fontId="17" fillId="0" borderId="8" xfId="9" applyNumberFormat="1" applyFont="1" applyBorder="1" applyAlignment="1">
      <alignment horizontal="right" vertical="center"/>
    </xf>
    <xf numFmtId="164" fontId="17" fillId="0" borderId="7" xfId="9" applyNumberFormat="1" applyFont="1" applyBorder="1" applyAlignment="1">
      <alignment horizontal="right" vertical="center"/>
    </xf>
    <xf numFmtId="0" fontId="16" fillId="0" borderId="7" xfId="9" applyFont="1" applyBorder="1" applyAlignment="1">
      <alignment horizontal="left" vertical="center"/>
    </xf>
    <xf numFmtId="1" fontId="17" fillId="0" borderId="6" xfId="9" applyNumberFormat="1" applyFont="1" applyBorder="1" applyAlignment="1">
      <alignment horizontal="center" vertical="center"/>
    </xf>
    <xf numFmtId="164" fontId="17" fillId="0" borderId="5" xfId="9" applyNumberFormat="1" applyFont="1" applyBorder="1" applyAlignment="1">
      <alignment horizontal="right" vertical="center"/>
    </xf>
    <xf numFmtId="0" fontId="17" fillId="0" borderId="4" xfId="9" applyFont="1" applyBorder="1" applyAlignment="1">
      <alignment horizontal="center" vertical="center"/>
    </xf>
    <xf numFmtId="164" fontId="16" fillId="0" borderId="5" xfId="9" applyNumberFormat="1" applyFont="1" applyBorder="1" applyAlignment="1">
      <alignment horizontal="right" vertical="center"/>
    </xf>
    <xf numFmtId="164" fontId="17" fillId="0" borderId="3" xfId="9" applyNumberFormat="1" applyFont="1" applyBorder="1" applyAlignment="1">
      <alignment horizontal="right" vertical="center"/>
    </xf>
    <xf numFmtId="164" fontId="17" fillId="0" borderId="2" xfId="9" applyNumberFormat="1" applyFont="1" applyBorder="1" applyAlignment="1">
      <alignment horizontal="right" vertical="center"/>
    </xf>
    <xf numFmtId="0" fontId="17" fillId="0" borderId="2" xfId="9" applyFont="1" applyBorder="1" applyAlignment="1">
      <alignment vertical="center"/>
    </xf>
    <xf numFmtId="0" fontId="17" fillId="0" borderId="1" xfId="9" applyFont="1" applyBorder="1" applyAlignment="1">
      <alignment horizontal="center" vertical="center"/>
    </xf>
    <xf numFmtId="0" fontId="7" fillId="0" borderId="0" xfId="9" applyFont="1" applyAlignment="1">
      <alignment vertical="center" wrapText="1"/>
    </xf>
    <xf numFmtId="0" fontId="23" fillId="0" borderId="0" xfId="9"/>
    <xf numFmtId="4" fontId="7" fillId="0" borderId="0" xfId="9" applyNumberFormat="1" applyFont="1" applyAlignment="1">
      <alignment horizontal="right" wrapText="1"/>
    </xf>
    <xf numFmtId="4" fontId="7" fillId="0" borderId="0" xfId="9" applyNumberFormat="1" applyFont="1" applyAlignment="1" applyProtection="1">
      <alignment horizontal="center" wrapText="1"/>
      <protection locked="0"/>
    </xf>
    <xf numFmtId="4" fontId="6" fillId="0" borderId="0" xfId="9" applyNumberFormat="1" applyFont="1" applyAlignment="1">
      <alignment horizontal="center" wrapText="1"/>
    </xf>
    <xf numFmtId="0" fontId="7" fillId="0" borderId="0" xfId="9" applyFont="1" applyAlignment="1">
      <alignment horizontal="center" wrapText="1"/>
    </xf>
    <xf numFmtId="0" fontId="7" fillId="0" borderId="0" xfId="9" applyFont="1" applyAlignment="1">
      <alignment vertical="top" wrapText="1"/>
    </xf>
    <xf numFmtId="0" fontId="7" fillId="0" borderId="0" xfId="9" applyFont="1" applyAlignment="1">
      <alignment horizontal="center" vertical="top" wrapText="1"/>
    </xf>
    <xf numFmtId="4" fontId="7" fillId="0" borderId="0" xfId="9" applyNumberFormat="1" applyFont="1" applyAlignment="1">
      <alignment horizontal="center" wrapText="1"/>
    </xf>
    <xf numFmtId="4" fontId="6" fillId="0" borderId="0" xfId="9" applyNumberFormat="1" applyFont="1" applyAlignment="1">
      <alignment horizontal="right" wrapText="1"/>
    </xf>
    <xf numFmtId="4" fontId="6" fillId="0" borderId="0" xfId="9" applyNumberFormat="1" applyFont="1" applyAlignment="1" applyProtection="1">
      <alignment horizontal="center" wrapText="1"/>
      <protection locked="0"/>
    </xf>
    <xf numFmtId="164" fontId="7" fillId="0" borderId="0" xfId="9" applyNumberFormat="1" applyFont="1" applyAlignment="1">
      <alignment horizontal="center" wrapText="1"/>
    </xf>
    <xf numFmtId="0" fontId="6" fillId="0" borderId="0" xfId="9" applyFont="1" applyAlignment="1">
      <alignment vertical="top" wrapText="1"/>
    </xf>
    <xf numFmtId="0" fontId="6" fillId="0" borderId="0" xfId="9" applyFont="1" applyAlignment="1">
      <alignment horizontal="center" vertical="top" wrapText="1"/>
    </xf>
    <xf numFmtId="4" fontId="6" fillId="0" borderId="9" xfId="9" applyNumberFormat="1" applyFont="1" applyBorder="1" applyAlignment="1">
      <alignment horizontal="right" wrapText="1"/>
    </xf>
    <xf numFmtId="4" fontId="6" fillId="0" borderId="9" xfId="9" applyNumberFormat="1" applyFont="1" applyBorder="1" applyAlignment="1" applyProtection="1">
      <alignment horizontal="center" wrapText="1"/>
      <protection locked="0"/>
    </xf>
    <xf numFmtId="4" fontId="6" fillId="0" borderId="9" xfId="9" applyNumberFormat="1" applyFont="1" applyBorder="1" applyAlignment="1">
      <alignment horizontal="center" wrapText="1"/>
    </xf>
    <xf numFmtId="164" fontId="7" fillId="0" borderId="9" xfId="9" applyNumberFormat="1" applyFont="1" applyBorder="1" applyAlignment="1">
      <alignment horizontal="center" wrapText="1"/>
    </xf>
    <xf numFmtId="0" fontId="6" fillId="0" borderId="9" xfId="9" applyFont="1" applyBorder="1" applyAlignment="1">
      <alignment vertical="top" wrapText="1"/>
    </xf>
    <xf numFmtId="0" fontId="6" fillId="0" borderId="9" xfId="9" applyFont="1" applyBorder="1" applyAlignment="1">
      <alignment horizontal="center" vertical="top" wrapText="1"/>
    </xf>
    <xf numFmtId="4" fontId="7" fillId="0" borderId="0" xfId="9" applyNumberFormat="1" applyFont="1" applyAlignment="1">
      <alignment wrapText="1"/>
    </xf>
    <xf numFmtId="0" fontId="7" fillId="0" borderId="0" xfId="9" applyFont="1" applyAlignment="1">
      <alignment horizontal="left" vertical="top" wrapText="1"/>
    </xf>
    <xf numFmtId="0" fontId="6" fillId="0" borderId="0" xfId="9" applyFont="1" applyAlignment="1">
      <alignment vertical="center" wrapText="1"/>
    </xf>
    <xf numFmtId="0" fontId="7" fillId="6" borderId="0" xfId="9" applyFont="1" applyFill="1" applyAlignment="1">
      <alignment vertical="center" wrapText="1"/>
    </xf>
    <xf numFmtId="0" fontId="6" fillId="6" borderId="0" xfId="9" applyFont="1" applyFill="1" applyAlignment="1">
      <alignment vertical="center" wrapText="1"/>
    </xf>
    <xf numFmtId="49" fontId="7" fillId="0" borderId="0" xfId="9" applyNumberFormat="1" applyFont="1" applyAlignment="1">
      <alignment vertical="top" wrapText="1"/>
    </xf>
    <xf numFmtId="0" fontId="7" fillId="0" borderId="0" xfId="9" applyFont="1" applyAlignment="1">
      <alignment horizontal="right" vertical="top" wrapText="1"/>
    </xf>
    <xf numFmtId="0" fontId="8" fillId="0" borderId="0" xfId="9" applyFont="1" applyAlignment="1">
      <alignment horizontal="left" vertical="top" wrapText="1"/>
    </xf>
    <xf numFmtId="4" fontId="6" fillId="0" borderId="0" xfId="9" applyNumberFormat="1" applyFont="1" applyAlignment="1">
      <alignment wrapText="1"/>
    </xf>
    <xf numFmtId="4" fontId="6" fillId="5" borderId="17" xfId="9" applyNumberFormat="1" applyFont="1" applyFill="1" applyBorder="1" applyAlignment="1">
      <alignment horizontal="center" wrapText="1"/>
    </xf>
    <xf numFmtId="4" fontId="6" fillId="5" borderId="17" xfId="9" applyNumberFormat="1" applyFont="1" applyFill="1" applyBorder="1" applyAlignment="1" applyProtection="1">
      <alignment horizontal="center" wrapText="1"/>
      <protection locked="0"/>
    </xf>
    <xf numFmtId="0" fontId="6" fillId="5" borderId="17" xfId="9" applyFont="1" applyFill="1" applyBorder="1" applyAlignment="1">
      <alignment horizontal="center" wrapText="1"/>
    </xf>
    <xf numFmtId="0" fontId="6" fillId="5" borderId="17" xfId="9" applyFont="1" applyFill="1" applyBorder="1" applyAlignment="1">
      <alignment horizontal="center" vertical="top" wrapText="1"/>
    </xf>
    <xf numFmtId="0" fontId="6" fillId="5" borderId="17" xfId="9" applyFont="1" applyFill="1" applyBorder="1" applyAlignment="1">
      <alignment horizontal="center" vertical="top" wrapText="1" shrinkToFit="1"/>
    </xf>
    <xf numFmtId="1" fontId="7" fillId="0" borderId="0" xfId="9" applyNumberFormat="1" applyFont="1" applyAlignment="1">
      <alignment horizontal="center" vertical="top" wrapText="1"/>
    </xf>
    <xf numFmtId="1" fontId="6" fillId="0" borderId="0" xfId="9" applyNumberFormat="1" applyFont="1" applyAlignment="1">
      <alignment horizontal="center" vertical="top" wrapText="1"/>
    </xf>
    <xf numFmtId="0" fontId="6" fillId="0" borderId="0" xfId="9" applyFont="1" applyAlignment="1">
      <alignment horizontal="left" vertical="top" wrapText="1"/>
    </xf>
    <xf numFmtId="4" fontId="6" fillId="0" borderId="18" xfId="9" applyNumberFormat="1" applyFont="1" applyBorder="1" applyAlignment="1">
      <alignment wrapText="1"/>
    </xf>
    <xf numFmtId="4" fontId="6" fillId="0" borderId="19" xfId="9" applyNumberFormat="1" applyFont="1" applyBorder="1" applyAlignment="1" applyProtection="1">
      <alignment horizontal="center" wrapText="1"/>
      <protection locked="0"/>
    </xf>
    <xf numFmtId="4" fontId="6" fillId="0" borderId="19" xfId="9" applyNumberFormat="1" applyFont="1" applyBorder="1" applyAlignment="1">
      <alignment horizontal="center" wrapText="1"/>
    </xf>
    <xf numFmtId="0" fontId="7" fillId="0" borderId="19" xfId="9" applyFont="1" applyBorder="1" applyAlignment="1">
      <alignment horizontal="center" wrapText="1"/>
    </xf>
    <xf numFmtId="0" fontId="6" fillId="0" borderId="19" xfId="9" applyFont="1" applyBorder="1" applyAlignment="1">
      <alignment vertical="top" wrapText="1"/>
    </xf>
    <xf numFmtId="0" fontId="6" fillId="0" borderId="20" xfId="9" applyFont="1" applyBorder="1" applyAlignment="1">
      <alignment vertical="top" wrapText="1"/>
    </xf>
    <xf numFmtId="0" fontId="11" fillId="0" borderId="0" xfId="12" applyFont="1"/>
    <xf numFmtId="0" fontId="7" fillId="0" borderId="0" xfId="12" applyFont="1"/>
    <xf numFmtId="0" fontId="11" fillId="0" borderId="0" xfId="12" applyFont="1" applyAlignment="1">
      <alignment horizontal="left"/>
    </xf>
    <xf numFmtId="0" fontId="11" fillId="0" borderId="0" xfId="12" applyFont="1" applyAlignment="1">
      <alignment horizontal="left" vertical="justify"/>
    </xf>
    <xf numFmtId="0" fontId="11" fillId="0" borderId="0" xfId="12" applyFont="1" applyAlignment="1">
      <alignment horizontal="left" vertical="top"/>
    </xf>
    <xf numFmtId="0" fontId="7" fillId="0" borderId="0" xfId="12" applyFont="1" applyAlignment="1">
      <alignment horizontal="left" vertical="top"/>
    </xf>
    <xf numFmtId="0" fontId="7" fillId="0" borderId="0" xfId="12" applyFont="1" applyAlignment="1">
      <alignment horizontal="left"/>
    </xf>
    <xf numFmtId="0" fontId="7" fillId="0" borderId="0" xfId="12" applyFont="1" applyAlignment="1">
      <alignment horizontal="left" vertical="justify"/>
    </xf>
    <xf numFmtId="0" fontId="6" fillId="0" borderId="0" xfId="12" applyFont="1" applyAlignment="1">
      <alignment horizontal="center" vertical="justify" wrapText="1"/>
    </xf>
    <xf numFmtId="0" fontId="6" fillId="0" borderId="0" xfId="12" applyFont="1" applyProtection="1">
      <protection locked="0"/>
    </xf>
    <xf numFmtId="0" fontId="7" fillId="0" borderId="0" xfId="12" applyFont="1" applyAlignment="1">
      <alignment horizontal="left" vertical="top" wrapText="1"/>
    </xf>
    <xf numFmtId="4" fontId="6" fillId="0" borderId="13" xfId="12" applyNumberFormat="1" applyFont="1" applyBorder="1"/>
    <xf numFmtId="0" fontId="6" fillId="0" borderId="0" xfId="12" applyFont="1"/>
    <xf numFmtId="0" fontId="6" fillId="0" borderId="0" xfId="12" applyFont="1" applyAlignment="1">
      <alignment horizontal="left" vertical="top" wrapText="1"/>
    </xf>
    <xf numFmtId="0" fontId="7" fillId="0" borderId="12" xfId="12" applyFont="1" applyBorder="1"/>
    <xf numFmtId="0" fontId="7" fillId="0" borderId="12" xfId="12" applyFont="1" applyBorder="1" applyAlignment="1">
      <alignment horizontal="left"/>
    </xf>
    <xf numFmtId="0" fontId="7" fillId="0" borderId="12" xfId="12" applyFont="1" applyBorder="1" applyAlignment="1">
      <alignment horizontal="left" vertical="top" wrapText="1"/>
    </xf>
    <xf numFmtId="0" fontId="6" fillId="0" borderId="12" xfId="12" applyFont="1" applyBorder="1" applyAlignment="1">
      <alignment horizontal="center" vertical="justify" wrapText="1"/>
    </xf>
    <xf numFmtId="4" fontId="7" fillId="0" borderId="0" xfId="12" applyNumberFormat="1" applyFont="1" applyAlignment="1">
      <alignment horizontal="right"/>
    </xf>
    <xf numFmtId="4" fontId="6" fillId="0" borderId="0" xfId="12" applyNumberFormat="1" applyFont="1" applyAlignment="1">
      <alignment horizontal="right"/>
    </xf>
    <xf numFmtId="0" fontId="6" fillId="0" borderId="11" xfId="12" applyFont="1" applyBorder="1"/>
    <xf numFmtId="0" fontId="6" fillId="0" borderId="11" xfId="12" applyFont="1" applyBorder="1" applyAlignment="1">
      <alignment horizontal="left" vertical="top" wrapText="1"/>
    </xf>
    <xf numFmtId="4" fontId="7" fillId="0" borderId="10" xfId="12" applyNumberFormat="1" applyFont="1" applyBorder="1" applyAlignment="1">
      <alignment horizontal="right"/>
    </xf>
    <xf numFmtId="0" fontId="7" fillId="0" borderId="10" xfId="12" applyFont="1" applyBorder="1"/>
    <xf numFmtId="0" fontId="7" fillId="0" borderId="0" xfId="13" applyFont="1" applyAlignment="1">
      <alignment horizontal="left" vertical="top" wrapText="1"/>
    </xf>
    <xf numFmtId="4" fontId="7" fillId="0" borderId="0" xfId="12" applyNumberFormat="1" applyFont="1"/>
    <xf numFmtId="0" fontId="6" fillId="0" borderId="0" xfId="12" applyFont="1" applyAlignment="1">
      <alignment horizontal="right"/>
    </xf>
    <xf numFmtId="0" fontId="6" fillId="0" borderId="0" xfId="12" applyFont="1" applyAlignment="1">
      <alignment horizontal="left"/>
    </xf>
    <xf numFmtId="0" fontId="7" fillId="0" borderId="10" xfId="12" applyFont="1" applyBorder="1" applyAlignment="1">
      <alignment horizontal="left" vertical="top" wrapText="1"/>
    </xf>
    <xf numFmtId="4" fontId="6" fillId="0" borderId="0" xfId="12" applyNumberFormat="1" applyFont="1"/>
    <xf numFmtId="4" fontId="7" fillId="0" borderId="0" xfId="12" applyNumberFormat="1" applyFont="1" applyAlignment="1">
      <alignment horizontal="left"/>
    </xf>
    <xf numFmtId="4" fontId="7" fillId="0" borderId="0" xfId="12" applyNumberFormat="1" applyFont="1" applyAlignment="1">
      <alignment horizontal="center"/>
    </xf>
    <xf numFmtId="1" fontId="6" fillId="0" borderId="0" xfId="12" applyNumberFormat="1" applyFont="1" applyAlignment="1">
      <alignment horizontal="center"/>
    </xf>
    <xf numFmtId="0" fontId="7" fillId="0" borderId="0" xfId="12" applyFont="1" applyAlignment="1">
      <alignment horizontal="left" vertical="justify" wrapText="1"/>
    </xf>
    <xf numFmtId="4" fontId="7" fillId="0" borderId="0" xfId="12" applyNumberFormat="1" applyFont="1" applyAlignment="1">
      <alignment horizontal="left" vertical="justify" wrapText="1"/>
    </xf>
    <xf numFmtId="4" fontId="7" fillId="0" borderId="0" xfId="12" applyNumberFormat="1" applyFont="1" applyAlignment="1">
      <alignment wrapText="1"/>
    </xf>
    <xf numFmtId="1" fontId="7" fillId="0" borderId="0" xfId="12" applyNumberFormat="1" applyFont="1" applyAlignment="1">
      <alignment horizontal="left" wrapText="1"/>
    </xf>
    <xf numFmtId="166" fontId="7" fillId="0" borderId="0" xfId="12" applyNumberFormat="1" applyFont="1" applyAlignment="1">
      <alignment wrapText="1"/>
    </xf>
    <xf numFmtId="0" fontId="7" fillId="0" borderId="0" xfId="12" applyFont="1" applyAlignment="1">
      <alignment wrapText="1"/>
    </xf>
    <xf numFmtId="0" fontId="7" fillId="0" borderId="0" xfId="12" applyFont="1" applyAlignment="1">
      <alignment vertical="top" wrapText="1"/>
    </xf>
    <xf numFmtId="0" fontId="13" fillId="0" borderId="0" xfId="12" quotePrefix="1" applyFont="1" applyAlignment="1">
      <alignment horizontal="left" vertical="center" wrapText="1"/>
    </xf>
    <xf numFmtId="0" fontId="7" fillId="0" borderId="0" xfId="12" applyFont="1" applyAlignment="1">
      <alignment horizontal="center" vertical="top" wrapText="1"/>
    </xf>
    <xf numFmtId="0" fontId="13" fillId="0" borderId="0" xfId="12" quotePrefix="1" applyFont="1" applyAlignment="1">
      <alignment horizontal="left" vertical="center"/>
    </xf>
    <xf numFmtId="0" fontId="13" fillId="0" borderId="0" xfId="12" applyFont="1" applyAlignment="1">
      <alignment horizontal="left" vertical="center" wrapText="1"/>
    </xf>
    <xf numFmtId="0" fontId="11" fillId="0" borderId="0" xfId="12" applyFont="1" applyAlignment="1">
      <alignment wrapText="1"/>
    </xf>
    <xf numFmtId="4" fontId="5" fillId="0" borderId="0" xfId="12" applyNumberFormat="1" applyFont="1" applyAlignment="1">
      <alignment horizontal="center" vertical="center" wrapText="1"/>
    </xf>
    <xf numFmtId="2" fontId="5" fillId="0" borderId="0" xfId="12" applyNumberFormat="1" applyFont="1" applyAlignment="1">
      <alignment horizontal="center" vertical="center" wrapText="1"/>
    </xf>
    <xf numFmtId="0" fontId="5" fillId="0" borderId="0" xfId="12" applyFont="1" applyAlignment="1">
      <alignment horizontal="center" vertical="center" wrapText="1"/>
    </xf>
    <xf numFmtId="49" fontId="5" fillId="0" borderId="0" xfId="12" applyNumberFormat="1" applyFont="1" applyAlignment="1">
      <alignment horizontal="justify" vertical="center" wrapText="1"/>
    </xf>
    <xf numFmtId="0" fontId="5" fillId="0" borderId="0" xfId="12" applyFont="1" applyAlignment="1">
      <alignment horizontal="left" vertical="center" wrapText="1"/>
    </xf>
    <xf numFmtId="3" fontId="7" fillId="0" borderId="0" xfId="12" applyNumberFormat="1" applyFont="1"/>
    <xf numFmtId="4" fontId="11" fillId="0" borderId="0" xfId="12" applyNumberFormat="1" applyFont="1" applyAlignment="1">
      <alignment horizontal="right"/>
    </xf>
    <xf numFmtId="9" fontId="7" fillId="0" borderId="0" xfId="12" applyNumberFormat="1" applyFont="1" applyAlignment="1">
      <alignment horizontal="left"/>
    </xf>
    <xf numFmtId="49" fontId="6" fillId="0" borderId="0" xfId="12" applyNumberFormat="1" applyFont="1" applyAlignment="1">
      <alignment horizontal="center" vertical="top"/>
    </xf>
    <xf numFmtId="0" fontId="24" fillId="0" borderId="0" xfId="12" applyFont="1" applyAlignment="1">
      <alignment horizontal="left" vertical="top" wrapText="1"/>
    </xf>
    <xf numFmtId="0" fontId="6" fillId="0" borderId="0" xfId="12" applyFont="1" applyAlignment="1">
      <alignment horizontal="left" vertical="top"/>
    </xf>
    <xf numFmtId="0" fontId="12" fillId="0" borderId="0" xfId="12" applyFont="1"/>
    <xf numFmtId="0" fontId="12" fillId="0" borderId="0" xfId="12" applyFont="1" applyAlignment="1">
      <alignment horizontal="left"/>
    </xf>
    <xf numFmtId="0" fontId="6" fillId="0" borderId="0" xfId="12" applyFont="1" applyAlignment="1">
      <alignment horizontal="left" vertical="justify"/>
    </xf>
    <xf numFmtId="0" fontId="23" fillId="0" borderId="0" xfId="9" applyProtection="1">
      <protection locked="0"/>
    </xf>
    <xf numFmtId="0" fontId="25" fillId="0" borderId="0" xfId="9" applyFont="1" applyAlignment="1">
      <alignment vertical="center"/>
    </xf>
    <xf numFmtId="164" fontId="25" fillId="0" borderId="9" xfId="9" applyNumberFormat="1" applyFont="1" applyBorder="1" applyAlignment="1">
      <alignment horizontal="right" vertical="center"/>
    </xf>
    <xf numFmtId="164" fontId="25" fillId="0" borderId="9" xfId="9" applyNumberFormat="1" applyFont="1" applyBorder="1" applyAlignment="1" applyProtection="1">
      <alignment horizontal="right" vertical="center"/>
      <protection locked="0"/>
    </xf>
    <xf numFmtId="0" fontId="25" fillId="0" borderId="9" xfId="9" applyFont="1" applyBorder="1" applyAlignment="1">
      <alignment vertical="center"/>
    </xf>
    <xf numFmtId="0" fontId="25" fillId="0" borderId="9" xfId="9" applyFont="1" applyBorder="1" applyAlignment="1">
      <alignment horizontal="center" vertical="center"/>
    </xf>
    <xf numFmtId="0" fontId="3" fillId="0" borderId="0" xfId="9" applyFont="1" applyAlignment="1">
      <alignment vertical="center"/>
    </xf>
    <xf numFmtId="164" fontId="3" fillId="0" borderId="0" xfId="9" applyNumberFormat="1" applyFont="1" applyAlignment="1">
      <alignment horizontal="right" vertical="center"/>
    </xf>
    <xf numFmtId="164" fontId="3" fillId="0" borderId="0" xfId="9" applyNumberFormat="1" applyFont="1" applyAlignment="1" applyProtection="1">
      <alignment vertical="center"/>
      <protection locked="0"/>
    </xf>
    <xf numFmtId="4" fontId="3" fillId="0" borderId="0" xfId="9" applyNumberFormat="1" applyFont="1" applyAlignment="1">
      <alignment horizontal="right" vertical="center"/>
    </xf>
    <xf numFmtId="0" fontId="3" fillId="0" borderId="0" xfId="9" applyFont="1" applyAlignment="1">
      <alignment horizontal="center" vertical="center"/>
    </xf>
    <xf numFmtId="164" fontId="3" fillId="0" borderId="0" xfId="9" applyNumberFormat="1" applyFont="1" applyAlignment="1" applyProtection="1">
      <alignment horizontal="right" vertical="center"/>
      <protection locked="0"/>
    </xf>
    <xf numFmtId="4" fontId="1" fillId="0" borderId="0" xfId="9" applyNumberFormat="1" applyFont="1" applyAlignment="1">
      <alignment vertical="center"/>
    </xf>
    <xf numFmtId="164" fontId="3" fillId="0" borderId="0" xfId="9" applyNumberFormat="1" applyFont="1" applyAlignment="1">
      <alignment vertical="center"/>
    </xf>
    <xf numFmtId="164" fontId="25" fillId="0" borderId="0" xfId="9" applyNumberFormat="1" applyFont="1" applyAlignment="1">
      <alignment horizontal="right" vertical="center"/>
    </xf>
    <xf numFmtId="0" fontId="25" fillId="0" borderId="0" xfId="9" applyFont="1" applyAlignment="1">
      <alignment horizontal="center" vertical="center"/>
    </xf>
    <xf numFmtId="0" fontId="26" fillId="4" borderId="14" xfId="0" applyFont="1" applyFill="1" applyBorder="1" applyAlignment="1">
      <alignment horizontal="left" vertical="center" wrapText="1"/>
    </xf>
    <xf numFmtId="49" fontId="26" fillId="4" borderId="15" xfId="0" applyNumberFormat="1" applyFont="1" applyFill="1" applyBorder="1" applyAlignment="1">
      <alignment horizontal="justify" vertical="center" wrapText="1"/>
    </xf>
    <xf numFmtId="0" fontId="26" fillId="4" borderId="15" xfId="0" applyFont="1" applyFill="1" applyBorder="1" applyAlignment="1">
      <alignment horizontal="center" vertical="center" wrapText="1"/>
    </xf>
    <xf numFmtId="2" fontId="26" fillId="4" borderId="15" xfId="0" applyNumberFormat="1" applyFont="1" applyFill="1" applyBorder="1" applyAlignment="1">
      <alignment horizontal="center" vertical="center" wrapText="1"/>
    </xf>
    <xf numFmtId="4" fontId="26" fillId="4" borderId="15" xfId="0" applyNumberFormat="1" applyFont="1" applyFill="1" applyBorder="1" applyAlignment="1">
      <alignment horizontal="center" vertical="center" wrapText="1"/>
    </xf>
    <xf numFmtId="4" fontId="26" fillId="4" borderId="16" xfId="0" applyNumberFormat="1" applyFont="1" applyFill="1" applyBorder="1" applyAlignment="1">
      <alignment horizontal="center" vertical="center" wrapText="1"/>
    </xf>
    <xf numFmtId="4" fontId="7" fillId="0" borderId="0" xfId="0" applyNumberFormat="1" applyFont="1" applyAlignment="1">
      <alignment wrapText="1"/>
    </xf>
    <xf numFmtId="164" fontId="7" fillId="0" borderId="0" xfId="0" applyNumberFormat="1" applyFont="1" applyFill="1" applyBorder="1" applyAlignment="1" applyProtection="1">
      <alignment horizontal="right" vertical="center" wrapText="1"/>
    </xf>
    <xf numFmtId="0" fontId="1" fillId="0" borderId="0" xfId="0" applyFont="1" applyFill="1" applyBorder="1" applyAlignment="1" applyProtection="1">
      <alignment vertical="center"/>
    </xf>
    <xf numFmtId="49" fontId="3" fillId="0" borderId="0" xfId="0" applyNumberFormat="1" applyFont="1" applyFill="1" applyAlignment="1">
      <alignment horizontal="left" vertical="top" wrapText="1"/>
    </xf>
    <xf numFmtId="0" fontId="3" fillId="0" borderId="0" xfId="0" applyFont="1" applyAlignment="1">
      <alignment horizontal="left" vertical="top" wrapText="1"/>
    </xf>
    <xf numFmtId="0" fontId="3" fillId="0" borderId="0" xfId="0" applyFont="1" applyFill="1" applyAlignment="1">
      <alignment horizontal="left" vertical="justify" wrapText="1"/>
    </xf>
    <xf numFmtId="0" fontId="3" fillId="0" borderId="0" xfId="0" applyFont="1" applyAlignment="1">
      <alignment vertical="justify" wrapText="1"/>
    </xf>
    <xf numFmtId="4" fontId="7" fillId="7" borderId="0" xfId="0" applyNumberFormat="1" applyFont="1" applyFill="1" applyBorder="1" applyAlignment="1">
      <alignment horizontal="right" wrapText="1"/>
    </xf>
    <xf numFmtId="167" fontId="17" fillId="7" borderId="0" xfId="4" applyFont="1" applyFill="1" applyAlignment="1" applyProtection="1">
      <alignment horizontal="right" wrapText="1"/>
      <protection locked="0"/>
    </xf>
    <xf numFmtId="4" fontId="7" fillId="7" borderId="0" xfId="9" applyNumberFormat="1" applyFont="1" applyFill="1" applyAlignment="1" applyProtection="1">
      <alignment horizontal="center" wrapText="1"/>
      <protection locked="0"/>
    </xf>
    <xf numFmtId="4" fontId="7" fillId="7" borderId="0" xfId="9" applyNumberFormat="1" applyFont="1" applyFill="1" applyBorder="1" applyAlignment="1" applyProtection="1">
      <alignment horizontal="center" wrapText="1"/>
      <protection locked="0"/>
    </xf>
    <xf numFmtId="4" fontId="7" fillId="0" borderId="0" xfId="12" applyNumberFormat="1" applyFont="1" applyFill="1" applyAlignment="1">
      <alignment horizontal="right"/>
    </xf>
    <xf numFmtId="164" fontId="3" fillId="7" borderId="0" xfId="9" applyNumberFormat="1" applyFont="1" applyFill="1" applyAlignment="1" applyProtection="1">
      <alignment vertical="center"/>
      <protection locked="0"/>
    </xf>
    <xf numFmtId="167" fontId="17" fillId="0" borderId="0" xfId="4" applyFont="1" applyFill="1" applyAlignment="1" applyProtection="1">
      <alignment horizontal="right" wrapText="1"/>
    </xf>
    <xf numFmtId="167" fontId="17" fillId="0" borderId="0" xfId="5" applyNumberFormat="1" applyFont="1" applyFill="1" applyAlignment="1" applyProtection="1">
      <alignment horizontal="right" wrapText="1"/>
    </xf>
    <xf numFmtId="4" fontId="6" fillId="7" borderId="0" xfId="12" applyNumberFormat="1" applyFont="1" applyFill="1" applyAlignment="1" applyProtection="1">
      <alignment horizontal="right"/>
      <protection locked="0"/>
    </xf>
    <xf numFmtId="4" fontId="6" fillId="0" borderId="0" xfId="12" applyNumberFormat="1" applyFont="1" applyFill="1" applyAlignment="1">
      <alignment horizontal="right"/>
    </xf>
    <xf numFmtId="4" fontId="7" fillId="0" borderId="10" xfId="12" applyNumberFormat="1" applyFont="1" applyFill="1" applyBorder="1" applyAlignment="1">
      <alignment horizontal="right"/>
    </xf>
    <xf numFmtId="4" fontId="7" fillId="7" borderId="0" xfId="12" applyNumberFormat="1" applyFont="1" applyFill="1" applyAlignment="1" applyProtection="1">
      <alignment horizontal="right"/>
      <protection locked="0"/>
    </xf>
    <xf numFmtId="4" fontId="7" fillId="7" borderId="0" xfId="0" applyNumberFormat="1" applyFont="1" applyFill="1" applyBorder="1" applyAlignment="1" applyProtection="1">
      <alignment wrapText="1"/>
      <protection locked="0"/>
    </xf>
    <xf numFmtId="164" fontId="7" fillId="7" borderId="0" xfId="0" applyNumberFormat="1" applyFont="1" applyFill="1" applyBorder="1" applyAlignment="1" applyProtection="1">
      <alignment vertical="center" wrapText="1"/>
      <protection locked="0"/>
    </xf>
    <xf numFmtId="164" fontId="7" fillId="0" borderId="0" xfId="0" applyNumberFormat="1" applyFont="1" applyFill="1" applyBorder="1" applyAlignment="1" applyProtection="1">
      <alignment vertical="center" wrapText="1"/>
      <protection locked="0"/>
    </xf>
    <xf numFmtId="164" fontId="7" fillId="0" borderId="0" xfId="0" applyNumberFormat="1" applyFont="1" applyFill="1" applyBorder="1" applyAlignment="1" applyProtection="1">
      <alignment horizontal="right" vertical="center" wrapText="1"/>
      <protection locked="0"/>
    </xf>
    <xf numFmtId="4" fontId="6" fillId="7" borderId="0" xfId="1" applyNumberFormat="1" applyFont="1" applyFill="1" applyAlignment="1" applyProtection="1">
      <alignment horizontal="right"/>
      <protection locked="0"/>
    </xf>
    <xf numFmtId="4" fontId="7" fillId="0" borderId="0" xfId="1" applyNumberFormat="1" applyFont="1" applyFill="1" applyAlignment="1" applyProtection="1">
      <alignment horizontal="right"/>
      <protection locked="0"/>
    </xf>
    <xf numFmtId="4" fontId="7" fillId="0" borderId="0" xfId="1" applyNumberFormat="1" applyFont="1" applyAlignment="1" applyProtection="1">
      <alignment horizontal="right"/>
      <protection locked="0"/>
    </xf>
    <xf numFmtId="0" fontId="7" fillId="0" borderId="0" xfId="1" applyFont="1" applyFill="1" applyProtection="1">
      <protection locked="0"/>
    </xf>
    <xf numFmtId="4" fontId="7" fillId="0" borderId="0" xfId="1" applyNumberFormat="1" applyFont="1" applyBorder="1" applyAlignment="1" applyProtection="1">
      <protection locked="0"/>
    </xf>
    <xf numFmtId="4" fontId="7" fillId="0" borderId="0" xfId="0" applyNumberFormat="1" applyFont="1" applyFill="1" applyBorder="1" applyAlignment="1" applyProtection="1">
      <alignment horizontal="right" wrapText="1"/>
      <protection locked="0"/>
    </xf>
    <xf numFmtId="4" fontId="7" fillId="0" borderId="0" xfId="0" applyNumberFormat="1" applyFont="1" applyFill="1" applyBorder="1" applyAlignment="1" applyProtection="1">
      <alignment wrapText="1"/>
      <protection locked="0"/>
    </xf>
    <xf numFmtId="4" fontId="7" fillId="0" borderId="0" xfId="0" applyNumberFormat="1" applyFont="1" applyBorder="1" applyAlignment="1" applyProtection="1">
      <alignment horizontal="center" wrapText="1"/>
      <protection locked="0"/>
    </xf>
    <xf numFmtId="4" fontId="7" fillId="0" borderId="0" xfId="0" applyNumberFormat="1" applyFont="1" applyFill="1" applyAlignment="1" applyProtection="1">
      <alignment wrapText="1"/>
      <protection locked="0"/>
    </xf>
    <xf numFmtId="4" fontId="7" fillId="7" borderId="0" xfId="0" applyNumberFormat="1" applyFont="1" applyFill="1" applyBorder="1" applyAlignment="1" applyProtection="1">
      <alignment horizontal="center" wrapText="1"/>
      <protection locked="0"/>
    </xf>
    <xf numFmtId="4" fontId="7" fillId="7" borderId="0" xfId="0" applyNumberFormat="1" applyFont="1" applyFill="1" applyAlignment="1" applyProtection="1">
      <alignment wrapText="1"/>
      <protection locked="0"/>
    </xf>
    <xf numFmtId="4" fontId="6" fillId="0" borderId="0" xfId="0" applyNumberFormat="1" applyFont="1" applyFill="1" applyBorder="1" applyAlignment="1" applyProtection="1">
      <alignment horizontal="right" wrapText="1"/>
      <protection locked="0"/>
    </xf>
    <xf numFmtId="4" fontId="7" fillId="7" borderId="0" xfId="0" applyNumberFormat="1" applyFont="1" applyFill="1" applyBorder="1" applyAlignment="1" applyProtection="1">
      <alignment horizontal="right" wrapText="1"/>
      <protection locked="0"/>
    </xf>
    <xf numFmtId="0" fontId="7" fillId="6" borderId="0" xfId="0" applyFont="1" applyFill="1" applyBorder="1" applyAlignment="1" applyProtection="1">
      <alignment wrapText="1"/>
    </xf>
    <xf numFmtId="4" fontId="7" fillId="0" borderId="13" xfId="1" applyNumberFormat="1" applyFont="1" applyBorder="1" applyAlignment="1"/>
    <xf numFmtId="0" fontId="7" fillId="0" borderId="13" xfId="1" applyFont="1" applyBorder="1" applyAlignment="1"/>
    <xf numFmtId="0" fontId="6" fillId="0" borderId="0" xfId="12" applyFont="1" applyAlignment="1">
      <alignment horizontal="left" vertical="justify"/>
    </xf>
    <xf numFmtId="0" fontId="7" fillId="0" borderId="0" xfId="12" applyFont="1"/>
    <xf numFmtId="0" fontId="7" fillId="6" borderId="0" xfId="0" applyFont="1" applyFill="1" applyAlignment="1" applyProtection="1">
      <alignment horizontal="center" vertical="top" wrapText="1"/>
    </xf>
  </cellXfs>
  <cellStyles count="14">
    <cellStyle name="Currency 2" xfId="11" xr:uid="{BE947A5C-5A25-42F6-94E8-1C05089F0CF1}"/>
    <cellStyle name="Navadno 2" xfId="1" xr:uid="{00000000-0005-0000-0000-000001000000}"/>
    <cellStyle name="Navadno 2 2" xfId="3" xr:uid="{00000000-0005-0000-0000-000002000000}"/>
    <cellStyle name="Navadno 3" xfId="5" xr:uid="{00000000-0005-0000-0000-000003000000}"/>
    <cellStyle name="Navadno 3 2" xfId="6" xr:uid="{00000000-0005-0000-0000-000004000000}"/>
    <cellStyle name="Navadno 4" xfId="2" xr:uid="{00000000-0005-0000-0000-000005000000}"/>
    <cellStyle name="Navadno 4 2" xfId="13" xr:uid="{A66DD0C9-0984-4456-96CC-89D139A7CF59}"/>
    <cellStyle name="Navadno 7" xfId="12" xr:uid="{EA142092-E893-4514-9A56-C8E8198594AB}"/>
    <cellStyle name="Normal" xfId="0" builtinId="0"/>
    <cellStyle name="Normal 2" xfId="8" xr:uid="{0B17F6A5-F662-47B4-9F07-3736C8E69AF7}"/>
    <cellStyle name="Normal 3" xfId="9" xr:uid="{4C31F324-4ABF-4350-BB8A-C9F707306736}"/>
    <cellStyle name="Percent 2" xfId="10" xr:uid="{CE74CD34-6EC1-459A-9814-E959B660AA7F}"/>
    <cellStyle name="Vejica 2 2 2" xfId="4" xr:uid="{00000000-0005-0000-0000-000007000000}"/>
    <cellStyle name="Vejica 2 3" xfId="7"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295</xdr:row>
      <xdr:rowOff>0</xdr:rowOff>
    </xdr:from>
    <xdr:to>
      <xdr:col>3</xdr:col>
      <xdr:colOff>76200</xdr:colOff>
      <xdr:row>296</xdr:row>
      <xdr:rowOff>44755</xdr:rowOff>
    </xdr:to>
    <xdr:sp macro="" textlink="">
      <xdr:nvSpPr>
        <xdr:cNvPr id="2" name="Text Box 87">
          <a:extLst>
            <a:ext uri="{FF2B5EF4-FFF2-40B4-BE49-F238E27FC236}">
              <a16:creationId xmlns:a16="http://schemas.microsoft.com/office/drawing/2014/main" id="{00000000-0008-0000-0100-000002000000}"/>
            </a:ext>
          </a:extLst>
        </xdr:cNvPr>
        <xdr:cNvSpPr txBox="1">
          <a:spLocks noChangeArrowheads="1"/>
        </xdr:cNvSpPr>
      </xdr:nvSpPr>
      <xdr:spPr bwMode="auto">
        <a:xfrm>
          <a:off x="3762375" y="152590500"/>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44755</xdr:rowOff>
    </xdr:to>
    <xdr:sp macro="" textlink="">
      <xdr:nvSpPr>
        <xdr:cNvPr id="3" name="Text Box 88">
          <a:extLst>
            <a:ext uri="{FF2B5EF4-FFF2-40B4-BE49-F238E27FC236}">
              <a16:creationId xmlns:a16="http://schemas.microsoft.com/office/drawing/2014/main" id="{00000000-0008-0000-0100-000003000000}"/>
            </a:ext>
          </a:extLst>
        </xdr:cNvPr>
        <xdr:cNvSpPr txBox="1">
          <a:spLocks noChangeArrowheads="1"/>
        </xdr:cNvSpPr>
      </xdr:nvSpPr>
      <xdr:spPr bwMode="auto">
        <a:xfrm>
          <a:off x="3762375" y="152590500"/>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44755</xdr:rowOff>
    </xdr:to>
    <xdr:sp macro="" textlink="">
      <xdr:nvSpPr>
        <xdr:cNvPr id="4" name="Text Box 89">
          <a:extLst>
            <a:ext uri="{FF2B5EF4-FFF2-40B4-BE49-F238E27FC236}">
              <a16:creationId xmlns:a16="http://schemas.microsoft.com/office/drawing/2014/main" id="{00000000-0008-0000-0100-000004000000}"/>
            </a:ext>
          </a:extLst>
        </xdr:cNvPr>
        <xdr:cNvSpPr txBox="1">
          <a:spLocks noChangeArrowheads="1"/>
        </xdr:cNvSpPr>
      </xdr:nvSpPr>
      <xdr:spPr bwMode="auto">
        <a:xfrm>
          <a:off x="3762375" y="152590500"/>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44755</xdr:rowOff>
    </xdr:to>
    <xdr:sp macro="" textlink="">
      <xdr:nvSpPr>
        <xdr:cNvPr id="5" name="Text Box 90">
          <a:extLst>
            <a:ext uri="{FF2B5EF4-FFF2-40B4-BE49-F238E27FC236}">
              <a16:creationId xmlns:a16="http://schemas.microsoft.com/office/drawing/2014/main" id="{00000000-0008-0000-0100-000005000000}"/>
            </a:ext>
          </a:extLst>
        </xdr:cNvPr>
        <xdr:cNvSpPr txBox="1">
          <a:spLocks noChangeArrowheads="1"/>
        </xdr:cNvSpPr>
      </xdr:nvSpPr>
      <xdr:spPr bwMode="auto">
        <a:xfrm>
          <a:off x="3762375" y="152590500"/>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44755</xdr:rowOff>
    </xdr:to>
    <xdr:sp macro="" textlink="">
      <xdr:nvSpPr>
        <xdr:cNvPr id="6" name="Text Box 91">
          <a:extLst>
            <a:ext uri="{FF2B5EF4-FFF2-40B4-BE49-F238E27FC236}">
              <a16:creationId xmlns:a16="http://schemas.microsoft.com/office/drawing/2014/main" id="{00000000-0008-0000-0100-000006000000}"/>
            </a:ext>
          </a:extLst>
        </xdr:cNvPr>
        <xdr:cNvSpPr txBox="1">
          <a:spLocks noChangeArrowheads="1"/>
        </xdr:cNvSpPr>
      </xdr:nvSpPr>
      <xdr:spPr bwMode="auto">
        <a:xfrm>
          <a:off x="4467225" y="152590500"/>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44755</xdr:rowOff>
    </xdr:to>
    <xdr:sp macro="" textlink="">
      <xdr:nvSpPr>
        <xdr:cNvPr id="7" name="Text Box 92">
          <a:extLst>
            <a:ext uri="{FF2B5EF4-FFF2-40B4-BE49-F238E27FC236}">
              <a16:creationId xmlns:a16="http://schemas.microsoft.com/office/drawing/2014/main" id="{00000000-0008-0000-0100-000007000000}"/>
            </a:ext>
          </a:extLst>
        </xdr:cNvPr>
        <xdr:cNvSpPr txBox="1">
          <a:spLocks noChangeArrowheads="1"/>
        </xdr:cNvSpPr>
      </xdr:nvSpPr>
      <xdr:spPr bwMode="auto">
        <a:xfrm>
          <a:off x="4467225" y="152590500"/>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44755</xdr:rowOff>
    </xdr:to>
    <xdr:sp macro="" textlink="">
      <xdr:nvSpPr>
        <xdr:cNvPr id="8" name="Text Box 93">
          <a:extLst>
            <a:ext uri="{FF2B5EF4-FFF2-40B4-BE49-F238E27FC236}">
              <a16:creationId xmlns:a16="http://schemas.microsoft.com/office/drawing/2014/main" id="{00000000-0008-0000-0100-000008000000}"/>
            </a:ext>
          </a:extLst>
        </xdr:cNvPr>
        <xdr:cNvSpPr txBox="1">
          <a:spLocks noChangeArrowheads="1"/>
        </xdr:cNvSpPr>
      </xdr:nvSpPr>
      <xdr:spPr bwMode="auto">
        <a:xfrm>
          <a:off x="4467225" y="152590500"/>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44755</xdr:rowOff>
    </xdr:to>
    <xdr:sp macro="" textlink="">
      <xdr:nvSpPr>
        <xdr:cNvPr id="9" name="Text Box 94">
          <a:extLst>
            <a:ext uri="{FF2B5EF4-FFF2-40B4-BE49-F238E27FC236}">
              <a16:creationId xmlns:a16="http://schemas.microsoft.com/office/drawing/2014/main" id="{00000000-0008-0000-0100-000009000000}"/>
            </a:ext>
          </a:extLst>
        </xdr:cNvPr>
        <xdr:cNvSpPr txBox="1">
          <a:spLocks noChangeArrowheads="1"/>
        </xdr:cNvSpPr>
      </xdr:nvSpPr>
      <xdr:spPr bwMode="auto">
        <a:xfrm>
          <a:off x="4467225" y="152590500"/>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44755</xdr:rowOff>
    </xdr:to>
    <xdr:sp macro="" textlink="">
      <xdr:nvSpPr>
        <xdr:cNvPr id="10" name="Text Box 87">
          <a:extLst>
            <a:ext uri="{FF2B5EF4-FFF2-40B4-BE49-F238E27FC236}">
              <a16:creationId xmlns:a16="http://schemas.microsoft.com/office/drawing/2014/main" id="{00000000-0008-0000-0100-00000A000000}"/>
            </a:ext>
          </a:extLst>
        </xdr:cNvPr>
        <xdr:cNvSpPr txBox="1">
          <a:spLocks noChangeArrowheads="1"/>
        </xdr:cNvSpPr>
      </xdr:nvSpPr>
      <xdr:spPr bwMode="auto">
        <a:xfrm>
          <a:off x="3762375" y="152590500"/>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44755</xdr:rowOff>
    </xdr:to>
    <xdr:sp macro="" textlink="">
      <xdr:nvSpPr>
        <xdr:cNvPr id="11" name="Text Box 88">
          <a:extLst>
            <a:ext uri="{FF2B5EF4-FFF2-40B4-BE49-F238E27FC236}">
              <a16:creationId xmlns:a16="http://schemas.microsoft.com/office/drawing/2014/main" id="{00000000-0008-0000-0100-00000B000000}"/>
            </a:ext>
          </a:extLst>
        </xdr:cNvPr>
        <xdr:cNvSpPr txBox="1">
          <a:spLocks noChangeArrowheads="1"/>
        </xdr:cNvSpPr>
      </xdr:nvSpPr>
      <xdr:spPr bwMode="auto">
        <a:xfrm>
          <a:off x="3762375" y="152590500"/>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44755</xdr:rowOff>
    </xdr:to>
    <xdr:sp macro="" textlink="">
      <xdr:nvSpPr>
        <xdr:cNvPr id="12" name="Text Box 89">
          <a:extLst>
            <a:ext uri="{FF2B5EF4-FFF2-40B4-BE49-F238E27FC236}">
              <a16:creationId xmlns:a16="http://schemas.microsoft.com/office/drawing/2014/main" id="{00000000-0008-0000-0100-00000C000000}"/>
            </a:ext>
          </a:extLst>
        </xdr:cNvPr>
        <xdr:cNvSpPr txBox="1">
          <a:spLocks noChangeArrowheads="1"/>
        </xdr:cNvSpPr>
      </xdr:nvSpPr>
      <xdr:spPr bwMode="auto">
        <a:xfrm>
          <a:off x="3762375" y="152590500"/>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44755</xdr:rowOff>
    </xdr:to>
    <xdr:sp macro="" textlink="">
      <xdr:nvSpPr>
        <xdr:cNvPr id="13" name="Text Box 90">
          <a:extLst>
            <a:ext uri="{FF2B5EF4-FFF2-40B4-BE49-F238E27FC236}">
              <a16:creationId xmlns:a16="http://schemas.microsoft.com/office/drawing/2014/main" id="{00000000-0008-0000-0100-00000D000000}"/>
            </a:ext>
          </a:extLst>
        </xdr:cNvPr>
        <xdr:cNvSpPr txBox="1">
          <a:spLocks noChangeArrowheads="1"/>
        </xdr:cNvSpPr>
      </xdr:nvSpPr>
      <xdr:spPr bwMode="auto">
        <a:xfrm>
          <a:off x="3762375" y="152590500"/>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44755</xdr:rowOff>
    </xdr:to>
    <xdr:sp macro="" textlink="">
      <xdr:nvSpPr>
        <xdr:cNvPr id="14" name="Text Box 91">
          <a:extLst>
            <a:ext uri="{FF2B5EF4-FFF2-40B4-BE49-F238E27FC236}">
              <a16:creationId xmlns:a16="http://schemas.microsoft.com/office/drawing/2014/main" id="{00000000-0008-0000-0100-00000E000000}"/>
            </a:ext>
          </a:extLst>
        </xdr:cNvPr>
        <xdr:cNvSpPr txBox="1">
          <a:spLocks noChangeArrowheads="1"/>
        </xdr:cNvSpPr>
      </xdr:nvSpPr>
      <xdr:spPr bwMode="auto">
        <a:xfrm>
          <a:off x="4467225" y="152590500"/>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44755</xdr:rowOff>
    </xdr:to>
    <xdr:sp macro="" textlink="">
      <xdr:nvSpPr>
        <xdr:cNvPr id="15" name="Text Box 92">
          <a:extLst>
            <a:ext uri="{FF2B5EF4-FFF2-40B4-BE49-F238E27FC236}">
              <a16:creationId xmlns:a16="http://schemas.microsoft.com/office/drawing/2014/main" id="{00000000-0008-0000-0100-00000F000000}"/>
            </a:ext>
          </a:extLst>
        </xdr:cNvPr>
        <xdr:cNvSpPr txBox="1">
          <a:spLocks noChangeArrowheads="1"/>
        </xdr:cNvSpPr>
      </xdr:nvSpPr>
      <xdr:spPr bwMode="auto">
        <a:xfrm>
          <a:off x="4467225" y="152590500"/>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44755</xdr:rowOff>
    </xdr:to>
    <xdr:sp macro="" textlink="">
      <xdr:nvSpPr>
        <xdr:cNvPr id="16" name="Text Box 93">
          <a:extLst>
            <a:ext uri="{FF2B5EF4-FFF2-40B4-BE49-F238E27FC236}">
              <a16:creationId xmlns:a16="http://schemas.microsoft.com/office/drawing/2014/main" id="{00000000-0008-0000-0100-000010000000}"/>
            </a:ext>
          </a:extLst>
        </xdr:cNvPr>
        <xdr:cNvSpPr txBox="1">
          <a:spLocks noChangeArrowheads="1"/>
        </xdr:cNvSpPr>
      </xdr:nvSpPr>
      <xdr:spPr bwMode="auto">
        <a:xfrm>
          <a:off x="4467225" y="152590500"/>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44755</xdr:rowOff>
    </xdr:to>
    <xdr:sp macro="" textlink="">
      <xdr:nvSpPr>
        <xdr:cNvPr id="17" name="Text Box 94">
          <a:extLst>
            <a:ext uri="{FF2B5EF4-FFF2-40B4-BE49-F238E27FC236}">
              <a16:creationId xmlns:a16="http://schemas.microsoft.com/office/drawing/2014/main" id="{00000000-0008-0000-0100-000011000000}"/>
            </a:ext>
          </a:extLst>
        </xdr:cNvPr>
        <xdr:cNvSpPr txBox="1">
          <a:spLocks noChangeArrowheads="1"/>
        </xdr:cNvSpPr>
      </xdr:nvSpPr>
      <xdr:spPr bwMode="auto">
        <a:xfrm>
          <a:off x="4467225" y="152590500"/>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44755</xdr:rowOff>
    </xdr:to>
    <xdr:sp macro="" textlink="">
      <xdr:nvSpPr>
        <xdr:cNvPr id="18" name="Text Box 87">
          <a:extLst>
            <a:ext uri="{FF2B5EF4-FFF2-40B4-BE49-F238E27FC236}">
              <a16:creationId xmlns:a16="http://schemas.microsoft.com/office/drawing/2014/main" id="{00000000-0008-0000-0100-000012000000}"/>
            </a:ext>
          </a:extLst>
        </xdr:cNvPr>
        <xdr:cNvSpPr txBox="1">
          <a:spLocks noChangeArrowheads="1"/>
        </xdr:cNvSpPr>
      </xdr:nvSpPr>
      <xdr:spPr bwMode="auto">
        <a:xfrm>
          <a:off x="3762375" y="152590500"/>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44755</xdr:rowOff>
    </xdr:to>
    <xdr:sp macro="" textlink="">
      <xdr:nvSpPr>
        <xdr:cNvPr id="19" name="Text Box 88">
          <a:extLst>
            <a:ext uri="{FF2B5EF4-FFF2-40B4-BE49-F238E27FC236}">
              <a16:creationId xmlns:a16="http://schemas.microsoft.com/office/drawing/2014/main" id="{00000000-0008-0000-0100-000013000000}"/>
            </a:ext>
          </a:extLst>
        </xdr:cNvPr>
        <xdr:cNvSpPr txBox="1">
          <a:spLocks noChangeArrowheads="1"/>
        </xdr:cNvSpPr>
      </xdr:nvSpPr>
      <xdr:spPr bwMode="auto">
        <a:xfrm>
          <a:off x="3762375" y="152590500"/>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44755</xdr:rowOff>
    </xdr:to>
    <xdr:sp macro="" textlink="">
      <xdr:nvSpPr>
        <xdr:cNvPr id="20" name="Text Box 89">
          <a:extLst>
            <a:ext uri="{FF2B5EF4-FFF2-40B4-BE49-F238E27FC236}">
              <a16:creationId xmlns:a16="http://schemas.microsoft.com/office/drawing/2014/main" id="{00000000-0008-0000-0100-000014000000}"/>
            </a:ext>
          </a:extLst>
        </xdr:cNvPr>
        <xdr:cNvSpPr txBox="1">
          <a:spLocks noChangeArrowheads="1"/>
        </xdr:cNvSpPr>
      </xdr:nvSpPr>
      <xdr:spPr bwMode="auto">
        <a:xfrm>
          <a:off x="3762375" y="152590500"/>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44755</xdr:rowOff>
    </xdr:to>
    <xdr:sp macro="" textlink="">
      <xdr:nvSpPr>
        <xdr:cNvPr id="21" name="Text Box 90">
          <a:extLst>
            <a:ext uri="{FF2B5EF4-FFF2-40B4-BE49-F238E27FC236}">
              <a16:creationId xmlns:a16="http://schemas.microsoft.com/office/drawing/2014/main" id="{00000000-0008-0000-0100-000015000000}"/>
            </a:ext>
          </a:extLst>
        </xdr:cNvPr>
        <xdr:cNvSpPr txBox="1">
          <a:spLocks noChangeArrowheads="1"/>
        </xdr:cNvSpPr>
      </xdr:nvSpPr>
      <xdr:spPr bwMode="auto">
        <a:xfrm>
          <a:off x="3762375" y="152590500"/>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44755</xdr:rowOff>
    </xdr:to>
    <xdr:sp macro="" textlink="">
      <xdr:nvSpPr>
        <xdr:cNvPr id="22" name="Text Box 91">
          <a:extLst>
            <a:ext uri="{FF2B5EF4-FFF2-40B4-BE49-F238E27FC236}">
              <a16:creationId xmlns:a16="http://schemas.microsoft.com/office/drawing/2014/main" id="{00000000-0008-0000-0100-000016000000}"/>
            </a:ext>
          </a:extLst>
        </xdr:cNvPr>
        <xdr:cNvSpPr txBox="1">
          <a:spLocks noChangeArrowheads="1"/>
        </xdr:cNvSpPr>
      </xdr:nvSpPr>
      <xdr:spPr bwMode="auto">
        <a:xfrm>
          <a:off x="4467225" y="152590500"/>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44755</xdr:rowOff>
    </xdr:to>
    <xdr:sp macro="" textlink="">
      <xdr:nvSpPr>
        <xdr:cNvPr id="23" name="Text Box 92">
          <a:extLst>
            <a:ext uri="{FF2B5EF4-FFF2-40B4-BE49-F238E27FC236}">
              <a16:creationId xmlns:a16="http://schemas.microsoft.com/office/drawing/2014/main" id="{00000000-0008-0000-0100-000017000000}"/>
            </a:ext>
          </a:extLst>
        </xdr:cNvPr>
        <xdr:cNvSpPr txBox="1">
          <a:spLocks noChangeArrowheads="1"/>
        </xdr:cNvSpPr>
      </xdr:nvSpPr>
      <xdr:spPr bwMode="auto">
        <a:xfrm>
          <a:off x="4467225" y="152590500"/>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44755</xdr:rowOff>
    </xdr:to>
    <xdr:sp macro="" textlink="">
      <xdr:nvSpPr>
        <xdr:cNvPr id="24" name="Text Box 93">
          <a:extLst>
            <a:ext uri="{FF2B5EF4-FFF2-40B4-BE49-F238E27FC236}">
              <a16:creationId xmlns:a16="http://schemas.microsoft.com/office/drawing/2014/main" id="{00000000-0008-0000-0100-000018000000}"/>
            </a:ext>
          </a:extLst>
        </xdr:cNvPr>
        <xdr:cNvSpPr txBox="1">
          <a:spLocks noChangeArrowheads="1"/>
        </xdr:cNvSpPr>
      </xdr:nvSpPr>
      <xdr:spPr bwMode="auto">
        <a:xfrm>
          <a:off x="4467225" y="152590500"/>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44755</xdr:rowOff>
    </xdr:to>
    <xdr:sp macro="" textlink="">
      <xdr:nvSpPr>
        <xdr:cNvPr id="25" name="Text Box 94">
          <a:extLst>
            <a:ext uri="{FF2B5EF4-FFF2-40B4-BE49-F238E27FC236}">
              <a16:creationId xmlns:a16="http://schemas.microsoft.com/office/drawing/2014/main" id="{00000000-0008-0000-0100-000019000000}"/>
            </a:ext>
          </a:extLst>
        </xdr:cNvPr>
        <xdr:cNvSpPr txBox="1">
          <a:spLocks noChangeArrowheads="1"/>
        </xdr:cNvSpPr>
      </xdr:nvSpPr>
      <xdr:spPr bwMode="auto">
        <a:xfrm>
          <a:off x="4467225" y="152590500"/>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44755</xdr:rowOff>
    </xdr:to>
    <xdr:sp macro="" textlink="">
      <xdr:nvSpPr>
        <xdr:cNvPr id="26" name="Text Box 87">
          <a:extLst>
            <a:ext uri="{FF2B5EF4-FFF2-40B4-BE49-F238E27FC236}">
              <a16:creationId xmlns:a16="http://schemas.microsoft.com/office/drawing/2014/main" id="{00000000-0008-0000-0100-00001A000000}"/>
            </a:ext>
          </a:extLst>
        </xdr:cNvPr>
        <xdr:cNvSpPr txBox="1">
          <a:spLocks noChangeArrowheads="1"/>
        </xdr:cNvSpPr>
      </xdr:nvSpPr>
      <xdr:spPr bwMode="auto">
        <a:xfrm>
          <a:off x="3762375" y="152590500"/>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44755</xdr:rowOff>
    </xdr:to>
    <xdr:sp macro="" textlink="">
      <xdr:nvSpPr>
        <xdr:cNvPr id="27" name="Text Box 88">
          <a:extLst>
            <a:ext uri="{FF2B5EF4-FFF2-40B4-BE49-F238E27FC236}">
              <a16:creationId xmlns:a16="http://schemas.microsoft.com/office/drawing/2014/main" id="{00000000-0008-0000-0100-00001B000000}"/>
            </a:ext>
          </a:extLst>
        </xdr:cNvPr>
        <xdr:cNvSpPr txBox="1">
          <a:spLocks noChangeArrowheads="1"/>
        </xdr:cNvSpPr>
      </xdr:nvSpPr>
      <xdr:spPr bwMode="auto">
        <a:xfrm>
          <a:off x="3762375" y="152590500"/>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44755</xdr:rowOff>
    </xdr:to>
    <xdr:sp macro="" textlink="">
      <xdr:nvSpPr>
        <xdr:cNvPr id="28" name="Text Box 89">
          <a:extLst>
            <a:ext uri="{FF2B5EF4-FFF2-40B4-BE49-F238E27FC236}">
              <a16:creationId xmlns:a16="http://schemas.microsoft.com/office/drawing/2014/main" id="{00000000-0008-0000-0100-00001C000000}"/>
            </a:ext>
          </a:extLst>
        </xdr:cNvPr>
        <xdr:cNvSpPr txBox="1">
          <a:spLocks noChangeArrowheads="1"/>
        </xdr:cNvSpPr>
      </xdr:nvSpPr>
      <xdr:spPr bwMode="auto">
        <a:xfrm>
          <a:off x="3762375" y="152590500"/>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44755</xdr:rowOff>
    </xdr:to>
    <xdr:sp macro="" textlink="">
      <xdr:nvSpPr>
        <xdr:cNvPr id="29" name="Text Box 90">
          <a:extLst>
            <a:ext uri="{FF2B5EF4-FFF2-40B4-BE49-F238E27FC236}">
              <a16:creationId xmlns:a16="http://schemas.microsoft.com/office/drawing/2014/main" id="{00000000-0008-0000-0100-00001D000000}"/>
            </a:ext>
          </a:extLst>
        </xdr:cNvPr>
        <xdr:cNvSpPr txBox="1">
          <a:spLocks noChangeArrowheads="1"/>
        </xdr:cNvSpPr>
      </xdr:nvSpPr>
      <xdr:spPr bwMode="auto">
        <a:xfrm>
          <a:off x="3762375" y="152590500"/>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44755</xdr:rowOff>
    </xdr:to>
    <xdr:sp macro="" textlink="">
      <xdr:nvSpPr>
        <xdr:cNvPr id="30" name="Text Box 91">
          <a:extLst>
            <a:ext uri="{FF2B5EF4-FFF2-40B4-BE49-F238E27FC236}">
              <a16:creationId xmlns:a16="http://schemas.microsoft.com/office/drawing/2014/main" id="{00000000-0008-0000-0100-00001E000000}"/>
            </a:ext>
          </a:extLst>
        </xdr:cNvPr>
        <xdr:cNvSpPr txBox="1">
          <a:spLocks noChangeArrowheads="1"/>
        </xdr:cNvSpPr>
      </xdr:nvSpPr>
      <xdr:spPr bwMode="auto">
        <a:xfrm>
          <a:off x="4467225" y="152590500"/>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44755</xdr:rowOff>
    </xdr:to>
    <xdr:sp macro="" textlink="">
      <xdr:nvSpPr>
        <xdr:cNvPr id="31" name="Text Box 92">
          <a:extLst>
            <a:ext uri="{FF2B5EF4-FFF2-40B4-BE49-F238E27FC236}">
              <a16:creationId xmlns:a16="http://schemas.microsoft.com/office/drawing/2014/main" id="{00000000-0008-0000-0100-00001F000000}"/>
            </a:ext>
          </a:extLst>
        </xdr:cNvPr>
        <xdr:cNvSpPr txBox="1">
          <a:spLocks noChangeArrowheads="1"/>
        </xdr:cNvSpPr>
      </xdr:nvSpPr>
      <xdr:spPr bwMode="auto">
        <a:xfrm>
          <a:off x="4467225" y="152590500"/>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44755</xdr:rowOff>
    </xdr:to>
    <xdr:sp macro="" textlink="">
      <xdr:nvSpPr>
        <xdr:cNvPr id="32" name="Text Box 93">
          <a:extLst>
            <a:ext uri="{FF2B5EF4-FFF2-40B4-BE49-F238E27FC236}">
              <a16:creationId xmlns:a16="http://schemas.microsoft.com/office/drawing/2014/main" id="{00000000-0008-0000-0100-000020000000}"/>
            </a:ext>
          </a:extLst>
        </xdr:cNvPr>
        <xdr:cNvSpPr txBox="1">
          <a:spLocks noChangeArrowheads="1"/>
        </xdr:cNvSpPr>
      </xdr:nvSpPr>
      <xdr:spPr bwMode="auto">
        <a:xfrm>
          <a:off x="4467225" y="152590500"/>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44755</xdr:rowOff>
    </xdr:to>
    <xdr:sp macro="" textlink="">
      <xdr:nvSpPr>
        <xdr:cNvPr id="33" name="Text Box 94">
          <a:extLst>
            <a:ext uri="{FF2B5EF4-FFF2-40B4-BE49-F238E27FC236}">
              <a16:creationId xmlns:a16="http://schemas.microsoft.com/office/drawing/2014/main" id="{00000000-0008-0000-0100-000021000000}"/>
            </a:ext>
          </a:extLst>
        </xdr:cNvPr>
        <xdr:cNvSpPr txBox="1">
          <a:spLocks noChangeArrowheads="1"/>
        </xdr:cNvSpPr>
      </xdr:nvSpPr>
      <xdr:spPr bwMode="auto">
        <a:xfrm>
          <a:off x="4467225" y="152590500"/>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44755</xdr:rowOff>
    </xdr:to>
    <xdr:sp macro="" textlink="">
      <xdr:nvSpPr>
        <xdr:cNvPr id="34" name="Text Box 87">
          <a:extLst>
            <a:ext uri="{FF2B5EF4-FFF2-40B4-BE49-F238E27FC236}">
              <a16:creationId xmlns:a16="http://schemas.microsoft.com/office/drawing/2014/main" id="{00000000-0008-0000-0100-000022000000}"/>
            </a:ext>
          </a:extLst>
        </xdr:cNvPr>
        <xdr:cNvSpPr txBox="1">
          <a:spLocks noChangeArrowheads="1"/>
        </xdr:cNvSpPr>
      </xdr:nvSpPr>
      <xdr:spPr bwMode="auto">
        <a:xfrm>
          <a:off x="3762375" y="152590500"/>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44755</xdr:rowOff>
    </xdr:to>
    <xdr:sp macro="" textlink="">
      <xdr:nvSpPr>
        <xdr:cNvPr id="35" name="Text Box 88">
          <a:extLst>
            <a:ext uri="{FF2B5EF4-FFF2-40B4-BE49-F238E27FC236}">
              <a16:creationId xmlns:a16="http://schemas.microsoft.com/office/drawing/2014/main" id="{00000000-0008-0000-0100-000023000000}"/>
            </a:ext>
          </a:extLst>
        </xdr:cNvPr>
        <xdr:cNvSpPr txBox="1">
          <a:spLocks noChangeArrowheads="1"/>
        </xdr:cNvSpPr>
      </xdr:nvSpPr>
      <xdr:spPr bwMode="auto">
        <a:xfrm>
          <a:off x="3762375" y="152590500"/>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44755</xdr:rowOff>
    </xdr:to>
    <xdr:sp macro="" textlink="">
      <xdr:nvSpPr>
        <xdr:cNvPr id="36" name="Text Box 89">
          <a:extLst>
            <a:ext uri="{FF2B5EF4-FFF2-40B4-BE49-F238E27FC236}">
              <a16:creationId xmlns:a16="http://schemas.microsoft.com/office/drawing/2014/main" id="{00000000-0008-0000-0100-000024000000}"/>
            </a:ext>
          </a:extLst>
        </xdr:cNvPr>
        <xdr:cNvSpPr txBox="1">
          <a:spLocks noChangeArrowheads="1"/>
        </xdr:cNvSpPr>
      </xdr:nvSpPr>
      <xdr:spPr bwMode="auto">
        <a:xfrm>
          <a:off x="3762375" y="152590500"/>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44755</xdr:rowOff>
    </xdr:to>
    <xdr:sp macro="" textlink="">
      <xdr:nvSpPr>
        <xdr:cNvPr id="37" name="Text Box 90">
          <a:extLst>
            <a:ext uri="{FF2B5EF4-FFF2-40B4-BE49-F238E27FC236}">
              <a16:creationId xmlns:a16="http://schemas.microsoft.com/office/drawing/2014/main" id="{00000000-0008-0000-0100-000025000000}"/>
            </a:ext>
          </a:extLst>
        </xdr:cNvPr>
        <xdr:cNvSpPr txBox="1">
          <a:spLocks noChangeArrowheads="1"/>
        </xdr:cNvSpPr>
      </xdr:nvSpPr>
      <xdr:spPr bwMode="auto">
        <a:xfrm>
          <a:off x="3762375" y="152590500"/>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44755</xdr:rowOff>
    </xdr:to>
    <xdr:sp macro="" textlink="">
      <xdr:nvSpPr>
        <xdr:cNvPr id="38" name="Text Box 91">
          <a:extLst>
            <a:ext uri="{FF2B5EF4-FFF2-40B4-BE49-F238E27FC236}">
              <a16:creationId xmlns:a16="http://schemas.microsoft.com/office/drawing/2014/main" id="{00000000-0008-0000-0100-000026000000}"/>
            </a:ext>
          </a:extLst>
        </xdr:cNvPr>
        <xdr:cNvSpPr txBox="1">
          <a:spLocks noChangeArrowheads="1"/>
        </xdr:cNvSpPr>
      </xdr:nvSpPr>
      <xdr:spPr bwMode="auto">
        <a:xfrm>
          <a:off x="4467225" y="152590500"/>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44755</xdr:rowOff>
    </xdr:to>
    <xdr:sp macro="" textlink="">
      <xdr:nvSpPr>
        <xdr:cNvPr id="39" name="Text Box 92">
          <a:extLst>
            <a:ext uri="{FF2B5EF4-FFF2-40B4-BE49-F238E27FC236}">
              <a16:creationId xmlns:a16="http://schemas.microsoft.com/office/drawing/2014/main" id="{00000000-0008-0000-0100-000027000000}"/>
            </a:ext>
          </a:extLst>
        </xdr:cNvPr>
        <xdr:cNvSpPr txBox="1">
          <a:spLocks noChangeArrowheads="1"/>
        </xdr:cNvSpPr>
      </xdr:nvSpPr>
      <xdr:spPr bwMode="auto">
        <a:xfrm>
          <a:off x="4467225" y="152590500"/>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44755</xdr:rowOff>
    </xdr:to>
    <xdr:sp macro="" textlink="">
      <xdr:nvSpPr>
        <xdr:cNvPr id="40" name="Text Box 93">
          <a:extLst>
            <a:ext uri="{FF2B5EF4-FFF2-40B4-BE49-F238E27FC236}">
              <a16:creationId xmlns:a16="http://schemas.microsoft.com/office/drawing/2014/main" id="{00000000-0008-0000-0100-000028000000}"/>
            </a:ext>
          </a:extLst>
        </xdr:cNvPr>
        <xdr:cNvSpPr txBox="1">
          <a:spLocks noChangeArrowheads="1"/>
        </xdr:cNvSpPr>
      </xdr:nvSpPr>
      <xdr:spPr bwMode="auto">
        <a:xfrm>
          <a:off x="4467225" y="152590500"/>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44755</xdr:rowOff>
    </xdr:to>
    <xdr:sp macro="" textlink="">
      <xdr:nvSpPr>
        <xdr:cNvPr id="41" name="Text Box 94">
          <a:extLst>
            <a:ext uri="{FF2B5EF4-FFF2-40B4-BE49-F238E27FC236}">
              <a16:creationId xmlns:a16="http://schemas.microsoft.com/office/drawing/2014/main" id="{00000000-0008-0000-0100-000029000000}"/>
            </a:ext>
          </a:extLst>
        </xdr:cNvPr>
        <xdr:cNvSpPr txBox="1">
          <a:spLocks noChangeArrowheads="1"/>
        </xdr:cNvSpPr>
      </xdr:nvSpPr>
      <xdr:spPr bwMode="auto">
        <a:xfrm>
          <a:off x="4467225" y="152590500"/>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44755</xdr:rowOff>
    </xdr:to>
    <xdr:sp macro="" textlink="">
      <xdr:nvSpPr>
        <xdr:cNvPr id="42" name="Text Box 87">
          <a:extLst>
            <a:ext uri="{FF2B5EF4-FFF2-40B4-BE49-F238E27FC236}">
              <a16:creationId xmlns:a16="http://schemas.microsoft.com/office/drawing/2014/main" id="{00000000-0008-0000-0100-00002A000000}"/>
            </a:ext>
          </a:extLst>
        </xdr:cNvPr>
        <xdr:cNvSpPr txBox="1">
          <a:spLocks noChangeArrowheads="1"/>
        </xdr:cNvSpPr>
      </xdr:nvSpPr>
      <xdr:spPr bwMode="auto">
        <a:xfrm>
          <a:off x="3762375" y="152590500"/>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44755</xdr:rowOff>
    </xdr:to>
    <xdr:sp macro="" textlink="">
      <xdr:nvSpPr>
        <xdr:cNvPr id="43" name="Text Box 88">
          <a:extLst>
            <a:ext uri="{FF2B5EF4-FFF2-40B4-BE49-F238E27FC236}">
              <a16:creationId xmlns:a16="http://schemas.microsoft.com/office/drawing/2014/main" id="{00000000-0008-0000-0100-00002B000000}"/>
            </a:ext>
          </a:extLst>
        </xdr:cNvPr>
        <xdr:cNvSpPr txBox="1">
          <a:spLocks noChangeArrowheads="1"/>
        </xdr:cNvSpPr>
      </xdr:nvSpPr>
      <xdr:spPr bwMode="auto">
        <a:xfrm>
          <a:off x="3762375" y="152590500"/>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44755</xdr:rowOff>
    </xdr:to>
    <xdr:sp macro="" textlink="">
      <xdr:nvSpPr>
        <xdr:cNvPr id="44" name="Text Box 89">
          <a:extLst>
            <a:ext uri="{FF2B5EF4-FFF2-40B4-BE49-F238E27FC236}">
              <a16:creationId xmlns:a16="http://schemas.microsoft.com/office/drawing/2014/main" id="{00000000-0008-0000-0100-00002C000000}"/>
            </a:ext>
          </a:extLst>
        </xdr:cNvPr>
        <xdr:cNvSpPr txBox="1">
          <a:spLocks noChangeArrowheads="1"/>
        </xdr:cNvSpPr>
      </xdr:nvSpPr>
      <xdr:spPr bwMode="auto">
        <a:xfrm>
          <a:off x="3762375" y="152590500"/>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44755</xdr:rowOff>
    </xdr:to>
    <xdr:sp macro="" textlink="">
      <xdr:nvSpPr>
        <xdr:cNvPr id="45" name="Text Box 90">
          <a:extLst>
            <a:ext uri="{FF2B5EF4-FFF2-40B4-BE49-F238E27FC236}">
              <a16:creationId xmlns:a16="http://schemas.microsoft.com/office/drawing/2014/main" id="{00000000-0008-0000-0100-00002D000000}"/>
            </a:ext>
          </a:extLst>
        </xdr:cNvPr>
        <xdr:cNvSpPr txBox="1">
          <a:spLocks noChangeArrowheads="1"/>
        </xdr:cNvSpPr>
      </xdr:nvSpPr>
      <xdr:spPr bwMode="auto">
        <a:xfrm>
          <a:off x="3762375" y="152590500"/>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44755</xdr:rowOff>
    </xdr:to>
    <xdr:sp macro="" textlink="">
      <xdr:nvSpPr>
        <xdr:cNvPr id="46" name="Text Box 91">
          <a:extLst>
            <a:ext uri="{FF2B5EF4-FFF2-40B4-BE49-F238E27FC236}">
              <a16:creationId xmlns:a16="http://schemas.microsoft.com/office/drawing/2014/main" id="{00000000-0008-0000-0100-00002E000000}"/>
            </a:ext>
          </a:extLst>
        </xdr:cNvPr>
        <xdr:cNvSpPr txBox="1">
          <a:spLocks noChangeArrowheads="1"/>
        </xdr:cNvSpPr>
      </xdr:nvSpPr>
      <xdr:spPr bwMode="auto">
        <a:xfrm>
          <a:off x="4467225" y="152590500"/>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44755</xdr:rowOff>
    </xdr:to>
    <xdr:sp macro="" textlink="">
      <xdr:nvSpPr>
        <xdr:cNvPr id="47" name="Text Box 92">
          <a:extLst>
            <a:ext uri="{FF2B5EF4-FFF2-40B4-BE49-F238E27FC236}">
              <a16:creationId xmlns:a16="http://schemas.microsoft.com/office/drawing/2014/main" id="{00000000-0008-0000-0100-00002F000000}"/>
            </a:ext>
          </a:extLst>
        </xdr:cNvPr>
        <xdr:cNvSpPr txBox="1">
          <a:spLocks noChangeArrowheads="1"/>
        </xdr:cNvSpPr>
      </xdr:nvSpPr>
      <xdr:spPr bwMode="auto">
        <a:xfrm>
          <a:off x="4467225" y="152590500"/>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44755</xdr:rowOff>
    </xdr:to>
    <xdr:sp macro="" textlink="">
      <xdr:nvSpPr>
        <xdr:cNvPr id="48" name="Text Box 93">
          <a:extLst>
            <a:ext uri="{FF2B5EF4-FFF2-40B4-BE49-F238E27FC236}">
              <a16:creationId xmlns:a16="http://schemas.microsoft.com/office/drawing/2014/main" id="{00000000-0008-0000-0100-000030000000}"/>
            </a:ext>
          </a:extLst>
        </xdr:cNvPr>
        <xdr:cNvSpPr txBox="1">
          <a:spLocks noChangeArrowheads="1"/>
        </xdr:cNvSpPr>
      </xdr:nvSpPr>
      <xdr:spPr bwMode="auto">
        <a:xfrm>
          <a:off x="4467225" y="152590500"/>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44755</xdr:rowOff>
    </xdr:to>
    <xdr:sp macro="" textlink="">
      <xdr:nvSpPr>
        <xdr:cNvPr id="49" name="Text Box 94">
          <a:extLst>
            <a:ext uri="{FF2B5EF4-FFF2-40B4-BE49-F238E27FC236}">
              <a16:creationId xmlns:a16="http://schemas.microsoft.com/office/drawing/2014/main" id="{00000000-0008-0000-0100-000031000000}"/>
            </a:ext>
          </a:extLst>
        </xdr:cNvPr>
        <xdr:cNvSpPr txBox="1">
          <a:spLocks noChangeArrowheads="1"/>
        </xdr:cNvSpPr>
      </xdr:nvSpPr>
      <xdr:spPr bwMode="auto">
        <a:xfrm>
          <a:off x="4467225" y="152590500"/>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25705</xdr:rowOff>
    </xdr:to>
    <xdr:sp macro="" textlink="">
      <xdr:nvSpPr>
        <xdr:cNvPr id="50" name="Text Box 87">
          <a:extLst>
            <a:ext uri="{FF2B5EF4-FFF2-40B4-BE49-F238E27FC236}">
              <a16:creationId xmlns:a16="http://schemas.microsoft.com/office/drawing/2014/main" id="{00000000-0008-0000-0100-000032000000}"/>
            </a:ext>
          </a:extLst>
        </xdr:cNvPr>
        <xdr:cNvSpPr txBox="1">
          <a:spLocks noChangeArrowheads="1"/>
        </xdr:cNvSpPr>
      </xdr:nvSpPr>
      <xdr:spPr bwMode="auto">
        <a:xfrm>
          <a:off x="3762375" y="152590500"/>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25705</xdr:rowOff>
    </xdr:to>
    <xdr:sp macro="" textlink="">
      <xdr:nvSpPr>
        <xdr:cNvPr id="51" name="Text Box 88">
          <a:extLst>
            <a:ext uri="{FF2B5EF4-FFF2-40B4-BE49-F238E27FC236}">
              <a16:creationId xmlns:a16="http://schemas.microsoft.com/office/drawing/2014/main" id="{00000000-0008-0000-0100-000033000000}"/>
            </a:ext>
          </a:extLst>
        </xdr:cNvPr>
        <xdr:cNvSpPr txBox="1">
          <a:spLocks noChangeArrowheads="1"/>
        </xdr:cNvSpPr>
      </xdr:nvSpPr>
      <xdr:spPr bwMode="auto">
        <a:xfrm>
          <a:off x="3762375" y="152590500"/>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25705</xdr:rowOff>
    </xdr:to>
    <xdr:sp macro="" textlink="">
      <xdr:nvSpPr>
        <xdr:cNvPr id="52" name="Text Box 89">
          <a:extLst>
            <a:ext uri="{FF2B5EF4-FFF2-40B4-BE49-F238E27FC236}">
              <a16:creationId xmlns:a16="http://schemas.microsoft.com/office/drawing/2014/main" id="{00000000-0008-0000-0100-000034000000}"/>
            </a:ext>
          </a:extLst>
        </xdr:cNvPr>
        <xdr:cNvSpPr txBox="1">
          <a:spLocks noChangeArrowheads="1"/>
        </xdr:cNvSpPr>
      </xdr:nvSpPr>
      <xdr:spPr bwMode="auto">
        <a:xfrm>
          <a:off x="3762375" y="152590500"/>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25705</xdr:rowOff>
    </xdr:to>
    <xdr:sp macro="" textlink="">
      <xdr:nvSpPr>
        <xdr:cNvPr id="53" name="Text Box 90">
          <a:extLst>
            <a:ext uri="{FF2B5EF4-FFF2-40B4-BE49-F238E27FC236}">
              <a16:creationId xmlns:a16="http://schemas.microsoft.com/office/drawing/2014/main" id="{00000000-0008-0000-0100-000035000000}"/>
            </a:ext>
          </a:extLst>
        </xdr:cNvPr>
        <xdr:cNvSpPr txBox="1">
          <a:spLocks noChangeArrowheads="1"/>
        </xdr:cNvSpPr>
      </xdr:nvSpPr>
      <xdr:spPr bwMode="auto">
        <a:xfrm>
          <a:off x="3762375" y="152590500"/>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25705</xdr:rowOff>
    </xdr:to>
    <xdr:sp macro="" textlink="">
      <xdr:nvSpPr>
        <xdr:cNvPr id="54" name="Text Box 91">
          <a:extLst>
            <a:ext uri="{FF2B5EF4-FFF2-40B4-BE49-F238E27FC236}">
              <a16:creationId xmlns:a16="http://schemas.microsoft.com/office/drawing/2014/main" id="{00000000-0008-0000-0100-000036000000}"/>
            </a:ext>
          </a:extLst>
        </xdr:cNvPr>
        <xdr:cNvSpPr txBox="1">
          <a:spLocks noChangeArrowheads="1"/>
        </xdr:cNvSpPr>
      </xdr:nvSpPr>
      <xdr:spPr bwMode="auto">
        <a:xfrm>
          <a:off x="4467225" y="152590500"/>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25705</xdr:rowOff>
    </xdr:to>
    <xdr:sp macro="" textlink="">
      <xdr:nvSpPr>
        <xdr:cNvPr id="55" name="Text Box 92">
          <a:extLst>
            <a:ext uri="{FF2B5EF4-FFF2-40B4-BE49-F238E27FC236}">
              <a16:creationId xmlns:a16="http://schemas.microsoft.com/office/drawing/2014/main" id="{00000000-0008-0000-0100-000037000000}"/>
            </a:ext>
          </a:extLst>
        </xdr:cNvPr>
        <xdr:cNvSpPr txBox="1">
          <a:spLocks noChangeArrowheads="1"/>
        </xdr:cNvSpPr>
      </xdr:nvSpPr>
      <xdr:spPr bwMode="auto">
        <a:xfrm>
          <a:off x="4467225" y="152590500"/>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25705</xdr:rowOff>
    </xdr:to>
    <xdr:sp macro="" textlink="">
      <xdr:nvSpPr>
        <xdr:cNvPr id="56" name="Text Box 93">
          <a:extLst>
            <a:ext uri="{FF2B5EF4-FFF2-40B4-BE49-F238E27FC236}">
              <a16:creationId xmlns:a16="http://schemas.microsoft.com/office/drawing/2014/main" id="{00000000-0008-0000-0100-000038000000}"/>
            </a:ext>
          </a:extLst>
        </xdr:cNvPr>
        <xdr:cNvSpPr txBox="1">
          <a:spLocks noChangeArrowheads="1"/>
        </xdr:cNvSpPr>
      </xdr:nvSpPr>
      <xdr:spPr bwMode="auto">
        <a:xfrm>
          <a:off x="4467225" y="152590500"/>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25705</xdr:rowOff>
    </xdr:to>
    <xdr:sp macro="" textlink="">
      <xdr:nvSpPr>
        <xdr:cNvPr id="57" name="Text Box 94">
          <a:extLst>
            <a:ext uri="{FF2B5EF4-FFF2-40B4-BE49-F238E27FC236}">
              <a16:creationId xmlns:a16="http://schemas.microsoft.com/office/drawing/2014/main" id="{00000000-0008-0000-0100-000039000000}"/>
            </a:ext>
          </a:extLst>
        </xdr:cNvPr>
        <xdr:cNvSpPr txBox="1">
          <a:spLocks noChangeArrowheads="1"/>
        </xdr:cNvSpPr>
      </xdr:nvSpPr>
      <xdr:spPr bwMode="auto">
        <a:xfrm>
          <a:off x="4467225" y="152590500"/>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25705</xdr:rowOff>
    </xdr:to>
    <xdr:sp macro="" textlink="">
      <xdr:nvSpPr>
        <xdr:cNvPr id="58" name="Text Box 87">
          <a:extLst>
            <a:ext uri="{FF2B5EF4-FFF2-40B4-BE49-F238E27FC236}">
              <a16:creationId xmlns:a16="http://schemas.microsoft.com/office/drawing/2014/main" id="{00000000-0008-0000-0100-00003A000000}"/>
            </a:ext>
          </a:extLst>
        </xdr:cNvPr>
        <xdr:cNvSpPr txBox="1">
          <a:spLocks noChangeArrowheads="1"/>
        </xdr:cNvSpPr>
      </xdr:nvSpPr>
      <xdr:spPr bwMode="auto">
        <a:xfrm>
          <a:off x="3762375" y="152590500"/>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25705</xdr:rowOff>
    </xdr:to>
    <xdr:sp macro="" textlink="">
      <xdr:nvSpPr>
        <xdr:cNvPr id="59" name="Text Box 88">
          <a:extLst>
            <a:ext uri="{FF2B5EF4-FFF2-40B4-BE49-F238E27FC236}">
              <a16:creationId xmlns:a16="http://schemas.microsoft.com/office/drawing/2014/main" id="{00000000-0008-0000-0100-00003B000000}"/>
            </a:ext>
          </a:extLst>
        </xdr:cNvPr>
        <xdr:cNvSpPr txBox="1">
          <a:spLocks noChangeArrowheads="1"/>
        </xdr:cNvSpPr>
      </xdr:nvSpPr>
      <xdr:spPr bwMode="auto">
        <a:xfrm>
          <a:off x="3762375" y="152590500"/>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25705</xdr:rowOff>
    </xdr:to>
    <xdr:sp macro="" textlink="">
      <xdr:nvSpPr>
        <xdr:cNvPr id="60" name="Text Box 89">
          <a:extLst>
            <a:ext uri="{FF2B5EF4-FFF2-40B4-BE49-F238E27FC236}">
              <a16:creationId xmlns:a16="http://schemas.microsoft.com/office/drawing/2014/main" id="{00000000-0008-0000-0100-00003C000000}"/>
            </a:ext>
          </a:extLst>
        </xdr:cNvPr>
        <xdr:cNvSpPr txBox="1">
          <a:spLocks noChangeArrowheads="1"/>
        </xdr:cNvSpPr>
      </xdr:nvSpPr>
      <xdr:spPr bwMode="auto">
        <a:xfrm>
          <a:off x="3762375" y="152590500"/>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25705</xdr:rowOff>
    </xdr:to>
    <xdr:sp macro="" textlink="">
      <xdr:nvSpPr>
        <xdr:cNvPr id="61" name="Text Box 90">
          <a:extLst>
            <a:ext uri="{FF2B5EF4-FFF2-40B4-BE49-F238E27FC236}">
              <a16:creationId xmlns:a16="http://schemas.microsoft.com/office/drawing/2014/main" id="{00000000-0008-0000-0100-00003D000000}"/>
            </a:ext>
          </a:extLst>
        </xdr:cNvPr>
        <xdr:cNvSpPr txBox="1">
          <a:spLocks noChangeArrowheads="1"/>
        </xdr:cNvSpPr>
      </xdr:nvSpPr>
      <xdr:spPr bwMode="auto">
        <a:xfrm>
          <a:off x="3762375" y="152590500"/>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25705</xdr:rowOff>
    </xdr:to>
    <xdr:sp macro="" textlink="">
      <xdr:nvSpPr>
        <xdr:cNvPr id="62" name="Text Box 91">
          <a:extLst>
            <a:ext uri="{FF2B5EF4-FFF2-40B4-BE49-F238E27FC236}">
              <a16:creationId xmlns:a16="http://schemas.microsoft.com/office/drawing/2014/main" id="{00000000-0008-0000-0100-00003E000000}"/>
            </a:ext>
          </a:extLst>
        </xdr:cNvPr>
        <xdr:cNvSpPr txBox="1">
          <a:spLocks noChangeArrowheads="1"/>
        </xdr:cNvSpPr>
      </xdr:nvSpPr>
      <xdr:spPr bwMode="auto">
        <a:xfrm>
          <a:off x="4467225" y="152590500"/>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25705</xdr:rowOff>
    </xdr:to>
    <xdr:sp macro="" textlink="">
      <xdr:nvSpPr>
        <xdr:cNvPr id="63" name="Text Box 92">
          <a:extLst>
            <a:ext uri="{FF2B5EF4-FFF2-40B4-BE49-F238E27FC236}">
              <a16:creationId xmlns:a16="http://schemas.microsoft.com/office/drawing/2014/main" id="{00000000-0008-0000-0100-00003F000000}"/>
            </a:ext>
          </a:extLst>
        </xdr:cNvPr>
        <xdr:cNvSpPr txBox="1">
          <a:spLocks noChangeArrowheads="1"/>
        </xdr:cNvSpPr>
      </xdr:nvSpPr>
      <xdr:spPr bwMode="auto">
        <a:xfrm>
          <a:off x="4467225" y="152590500"/>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25705</xdr:rowOff>
    </xdr:to>
    <xdr:sp macro="" textlink="">
      <xdr:nvSpPr>
        <xdr:cNvPr id="64" name="Text Box 93">
          <a:extLst>
            <a:ext uri="{FF2B5EF4-FFF2-40B4-BE49-F238E27FC236}">
              <a16:creationId xmlns:a16="http://schemas.microsoft.com/office/drawing/2014/main" id="{00000000-0008-0000-0100-000040000000}"/>
            </a:ext>
          </a:extLst>
        </xdr:cNvPr>
        <xdr:cNvSpPr txBox="1">
          <a:spLocks noChangeArrowheads="1"/>
        </xdr:cNvSpPr>
      </xdr:nvSpPr>
      <xdr:spPr bwMode="auto">
        <a:xfrm>
          <a:off x="4467225" y="152590500"/>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25705</xdr:rowOff>
    </xdr:to>
    <xdr:sp macro="" textlink="">
      <xdr:nvSpPr>
        <xdr:cNvPr id="65" name="Text Box 94">
          <a:extLst>
            <a:ext uri="{FF2B5EF4-FFF2-40B4-BE49-F238E27FC236}">
              <a16:creationId xmlns:a16="http://schemas.microsoft.com/office/drawing/2014/main" id="{00000000-0008-0000-0100-000041000000}"/>
            </a:ext>
          </a:extLst>
        </xdr:cNvPr>
        <xdr:cNvSpPr txBox="1">
          <a:spLocks noChangeArrowheads="1"/>
        </xdr:cNvSpPr>
      </xdr:nvSpPr>
      <xdr:spPr bwMode="auto">
        <a:xfrm>
          <a:off x="4467225" y="152590500"/>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25705</xdr:rowOff>
    </xdr:to>
    <xdr:sp macro="" textlink="">
      <xdr:nvSpPr>
        <xdr:cNvPr id="66" name="Text Box 87">
          <a:extLst>
            <a:ext uri="{FF2B5EF4-FFF2-40B4-BE49-F238E27FC236}">
              <a16:creationId xmlns:a16="http://schemas.microsoft.com/office/drawing/2014/main" id="{00000000-0008-0000-0100-000042000000}"/>
            </a:ext>
          </a:extLst>
        </xdr:cNvPr>
        <xdr:cNvSpPr txBox="1">
          <a:spLocks noChangeArrowheads="1"/>
        </xdr:cNvSpPr>
      </xdr:nvSpPr>
      <xdr:spPr bwMode="auto">
        <a:xfrm>
          <a:off x="3762375" y="152590500"/>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25705</xdr:rowOff>
    </xdr:to>
    <xdr:sp macro="" textlink="">
      <xdr:nvSpPr>
        <xdr:cNvPr id="67" name="Text Box 88">
          <a:extLst>
            <a:ext uri="{FF2B5EF4-FFF2-40B4-BE49-F238E27FC236}">
              <a16:creationId xmlns:a16="http://schemas.microsoft.com/office/drawing/2014/main" id="{00000000-0008-0000-0100-000043000000}"/>
            </a:ext>
          </a:extLst>
        </xdr:cNvPr>
        <xdr:cNvSpPr txBox="1">
          <a:spLocks noChangeArrowheads="1"/>
        </xdr:cNvSpPr>
      </xdr:nvSpPr>
      <xdr:spPr bwMode="auto">
        <a:xfrm>
          <a:off x="3762375" y="152590500"/>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25705</xdr:rowOff>
    </xdr:to>
    <xdr:sp macro="" textlink="">
      <xdr:nvSpPr>
        <xdr:cNvPr id="68" name="Text Box 89">
          <a:extLst>
            <a:ext uri="{FF2B5EF4-FFF2-40B4-BE49-F238E27FC236}">
              <a16:creationId xmlns:a16="http://schemas.microsoft.com/office/drawing/2014/main" id="{00000000-0008-0000-0100-000044000000}"/>
            </a:ext>
          </a:extLst>
        </xdr:cNvPr>
        <xdr:cNvSpPr txBox="1">
          <a:spLocks noChangeArrowheads="1"/>
        </xdr:cNvSpPr>
      </xdr:nvSpPr>
      <xdr:spPr bwMode="auto">
        <a:xfrm>
          <a:off x="3762375" y="152590500"/>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25705</xdr:rowOff>
    </xdr:to>
    <xdr:sp macro="" textlink="">
      <xdr:nvSpPr>
        <xdr:cNvPr id="69" name="Text Box 90">
          <a:extLst>
            <a:ext uri="{FF2B5EF4-FFF2-40B4-BE49-F238E27FC236}">
              <a16:creationId xmlns:a16="http://schemas.microsoft.com/office/drawing/2014/main" id="{00000000-0008-0000-0100-000045000000}"/>
            </a:ext>
          </a:extLst>
        </xdr:cNvPr>
        <xdr:cNvSpPr txBox="1">
          <a:spLocks noChangeArrowheads="1"/>
        </xdr:cNvSpPr>
      </xdr:nvSpPr>
      <xdr:spPr bwMode="auto">
        <a:xfrm>
          <a:off x="3762375" y="152590500"/>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25705</xdr:rowOff>
    </xdr:to>
    <xdr:sp macro="" textlink="">
      <xdr:nvSpPr>
        <xdr:cNvPr id="70" name="Text Box 91">
          <a:extLst>
            <a:ext uri="{FF2B5EF4-FFF2-40B4-BE49-F238E27FC236}">
              <a16:creationId xmlns:a16="http://schemas.microsoft.com/office/drawing/2014/main" id="{00000000-0008-0000-0100-000046000000}"/>
            </a:ext>
          </a:extLst>
        </xdr:cNvPr>
        <xdr:cNvSpPr txBox="1">
          <a:spLocks noChangeArrowheads="1"/>
        </xdr:cNvSpPr>
      </xdr:nvSpPr>
      <xdr:spPr bwMode="auto">
        <a:xfrm>
          <a:off x="4467225" y="152590500"/>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25705</xdr:rowOff>
    </xdr:to>
    <xdr:sp macro="" textlink="">
      <xdr:nvSpPr>
        <xdr:cNvPr id="71" name="Text Box 92">
          <a:extLst>
            <a:ext uri="{FF2B5EF4-FFF2-40B4-BE49-F238E27FC236}">
              <a16:creationId xmlns:a16="http://schemas.microsoft.com/office/drawing/2014/main" id="{00000000-0008-0000-0100-000047000000}"/>
            </a:ext>
          </a:extLst>
        </xdr:cNvPr>
        <xdr:cNvSpPr txBox="1">
          <a:spLocks noChangeArrowheads="1"/>
        </xdr:cNvSpPr>
      </xdr:nvSpPr>
      <xdr:spPr bwMode="auto">
        <a:xfrm>
          <a:off x="4467225" y="152590500"/>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25705</xdr:rowOff>
    </xdr:to>
    <xdr:sp macro="" textlink="">
      <xdr:nvSpPr>
        <xdr:cNvPr id="72" name="Text Box 93">
          <a:extLst>
            <a:ext uri="{FF2B5EF4-FFF2-40B4-BE49-F238E27FC236}">
              <a16:creationId xmlns:a16="http://schemas.microsoft.com/office/drawing/2014/main" id="{00000000-0008-0000-0100-000048000000}"/>
            </a:ext>
          </a:extLst>
        </xdr:cNvPr>
        <xdr:cNvSpPr txBox="1">
          <a:spLocks noChangeArrowheads="1"/>
        </xdr:cNvSpPr>
      </xdr:nvSpPr>
      <xdr:spPr bwMode="auto">
        <a:xfrm>
          <a:off x="4467225" y="152590500"/>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25705</xdr:rowOff>
    </xdr:to>
    <xdr:sp macro="" textlink="">
      <xdr:nvSpPr>
        <xdr:cNvPr id="73" name="Text Box 94">
          <a:extLst>
            <a:ext uri="{FF2B5EF4-FFF2-40B4-BE49-F238E27FC236}">
              <a16:creationId xmlns:a16="http://schemas.microsoft.com/office/drawing/2014/main" id="{00000000-0008-0000-0100-000049000000}"/>
            </a:ext>
          </a:extLst>
        </xdr:cNvPr>
        <xdr:cNvSpPr txBox="1">
          <a:spLocks noChangeArrowheads="1"/>
        </xdr:cNvSpPr>
      </xdr:nvSpPr>
      <xdr:spPr bwMode="auto">
        <a:xfrm>
          <a:off x="4467225" y="152590500"/>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25705</xdr:rowOff>
    </xdr:to>
    <xdr:sp macro="" textlink="">
      <xdr:nvSpPr>
        <xdr:cNvPr id="74" name="Text Box 87">
          <a:extLst>
            <a:ext uri="{FF2B5EF4-FFF2-40B4-BE49-F238E27FC236}">
              <a16:creationId xmlns:a16="http://schemas.microsoft.com/office/drawing/2014/main" id="{00000000-0008-0000-0100-00004A000000}"/>
            </a:ext>
          </a:extLst>
        </xdr:cNvPr>
        <xdr:cNvSpPr txBox="1">
          <a:spLocks noChangeArrowheads="1"/>
        </xdr:cNvSpPr>
      </xdr:nvSpPr>
      <xdr:spPr bwMode="auto">
        <a:xfrm>
          <a:off x="3762375" y="152590500"/>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25705</xdr:rowOff>
    </xdr:to>
    <xdr:sp macro="" textlink="">
      <xdr:nvSpPr>
        <xdr:cNvPr id="75" name="Text Box 88">
          <a:extLst>
            <a:ext uri="{FF2B5EF4-FFF2-40B4-BE49-F238E27FC236}">
              <a16:creationId xmlns:a16="http://schemas.microsoft.com/office/drawing/2014/main" id="{00000000-0008-0000-0100-00004B000000}"/>
            </a:ext>
          </a:extLst>
        </xdr:cNvPr>
        <xdr:cNvSpPr txBox="1">
          <a:spLocks noChangeArrowheads="1"/>
        </xdr:cNvSpPr>
      </xdr:nvSpPr>
      <xdr:spPr bwMode="auto">
        <a:xfrm>
          <a:off x="3762375" y="152590500"/>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25705</xdr:rowOff>
    </xdr:to>
    <xdr:sp macro="" textlink="">
      <xdr:nvSpPr>
        <xdr:cNvPr id="76" name="Text Box 89">
          <a:extLst>
            <a:ext uri="{FF2B5EF4-FFF2-40B4-BE49-F238E27FC236}">
              <a16:creationId xmlns:a16="http://schemas.microsoft.com/office/drawing/2014/main" id="{00000000-0008-0000-0100-00004C000000}"/>
            </a:ext>
          </a:extLst>
        </xdr:cNvPr>
        <xdr:cNvSpPr txBox="1">
          <a:spLocks noChangeArrowheads="1"/>
        </xdr:cNvSpPr>
      </xdr:nvSpPr>
      <xdr:spPr bwMode="auto">
        <a:xfrm>
          <a:off x="3762375" y="152590500"/>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25705</xdr:rowOff>
    </xdr:to>
    <xdr:sp macro="" textlink="">
      <xdr:nvSpPr>
        <xdr:cNvPr id="77" name="Text Box 90">
          <a:extLst>
            <a:ext uri="{FF2B5EF4-FFF2-40B4-BE49-F238E27FC236}">
              <a16:creationId xmlns:a16="http://schemas.microsoft.com/office/drawing/2014/main" id="{00000000-0008-0000-0100-00004D000000}"/>
            </a:ext>
          </a:extLst>
        </xdr:cNvPr>
        <xdr:cNvSpPr txBox="1">
          <a:spLocks noChangeArrowheads="1"/>
        </xdr:cNvSpPr>
      </xdr:nvSpPr>
      <xdr:spPr bwMode="auto">
        <a:xfrm>
          <a:off x="3762375" y="152590500"/>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25705</xdr:rowOff>
    </xdr:to>
    <xdr:sp macro="" textlink="">
      <xdr:nvSpPr>
        <xdr:cNvPr id="78" name="Text Box 91">
          <a:extLst>
            <a:ext uri="{FF2B5EF4-FFF2-40B4-BE49-F238E27FC236}">
              <a16:creationId xmlns:a16="http://schemas.microsoft.com/office/drawing/2014/main" id="{00000000-0008-0000-0100-00004E000000}"/>
            </a:ext>
          </a:extLst>
        </xdr:cNvPr>
        <xdr:cNvSpPr txBox="1">
          <a:spLocks noChangeArrowheads="1"/>
        </xdr:cNvSpPr>
      </xdr:nvSpPr>
      <xdr:spPr bwMode="auto">
        <a:xfrm>
          <a:off x="4467225" y="152590500"/>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25705</xdr:rowOff>
    </xdr:to>
    <xdr:sp macro="" textlink="">
      <xdr:nvSpPr>
        <xdr:cNvPr id="79" name="Text Box 92">
          <a:extLst>
            <a:ext uri="{FF2B5EF4-FFF2-40B4-BE49-F238E27FC236}">
              <a16:creationId xmlns:a16="http://schemas.microsoft.com/office/drawing/2014/main" id="{00000000-0008-0000-0100-00004F000000}"/>
            </a:ext>
          </a:extLst>
        </xdr:cNvPr>
        <xdr:cNvSpPr txBox="1">
          <a:spLocks noChangeArrowheads="1"/>
        </xdr:cNvSpPr>
      </xdr:nvSpPr>
      <xdr:spPr bwMode="auto">
        <a:xfrm>
          <a:off x="4467225" y="152590500"/>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25705</xdr:rowOff>
    </xdr:to>
    <xdr:sp macro="" textlink="">
      <xdr:nvSpPr>
        <xdr:cNvPr id="80" name="Text Box 93">
          <a:extLst>
            <a:ext uri="{FF2B5EF4-FFF2-40B4-BE49-F238E27FC236}">
              <a16:creationId xmlns:a16="http://schemas.microsoft.com/office/drawing/2014/main" id="{00000000-0008-0000-0100-000050000000}"/>
            </a:ext>
          </a:extLst>
        </xdr:cNvPr>
        <xdr:cNvSpPr txBox="1">
          <a:spLocks noChangeArrowheads="1"/>
        </xdr:cNvSpPr>
      </xdr:nvSpPr>
      <xdr:spPr bwMode="auto">
        <a:xfrm>
          <a:off x="4467225" y="152590500"/>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25705</xdr:rowOff>
    </xdr:to>
    <xdr:sp macro="" textlink="">
      <xdr:nvSpPr>
        <xdr:cNvPr id="81" name="Text Box 94">
          <a:extLst>
            <a:ext uri="{FF2B5EF4-FFF2-40B4-BE49-F238E27FC236}">
              <a16:creationId xmlns:a16="http://schemas.microsoft.com/office/drawing/2014/main" id="{00000000-0008-0000-0100-000051000000}"/>
            </a:ext>
          </a:extLst>
        </xdr:cNvPr>
        <xdr:cNvSpPr txBox="1">
          <a:spLocks noChangeArrowheads="1"/>
        </xdr:cNvSpPr>
      </xdr:nvSpPr>
      <xdr:spPr bwMode="auto">
        <a:xfrm>
          <a:off x="4467225" y="152590500"/>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25705</xdr:rowOff>
    </xdr:to>
    <xdr:sp macro="" textlink="">
      <xdr:nvSpPr>
        <xdr:cNvPr id="82" name="Text Box 87">
          <a:extLst>
            <a:ext uri="{FF2B5EF4-FFF2-40B4-BE49-F238E27FC236}">
              <a16:creationId xmlns:a16="http://schemas.microsoft.com/office/drawing/2014/main" id="{00000000-0008-0000-0100-000052000000}"/>
            </a:ext>
          </a:extLst>
        </xdr:cNvPr>
        <xdr:cNvSpPr txBox="1">
          <a:spLocks noChangeArrowheads="1"/>
        </xdr:cNvSpPr>
      </xdr:nvSpPr>
      <xdr:spPr bwMode="auto">
        <a:xfrm>
          <a:off x="3762375" y="152590500"/>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25705</xdr:rowOff>
    </xdr:to>
    <xdr:sp macro="" textlink="">
      <xdr:nvSpPr>
        <xdr:cNvPr id="83" name="Text Box 88">
          <a:extLst>
            <a:ext uri="{FF2B5EF4-FFF2-40B4-BE49-F238E27FC236}">
              <a16:creationId xmlns:a16="http://schemas.microsoft.com/office/drawing/2014/main" id="{00000000-0008-0000-0100-000053000000}"/>
            </a:ext>
          </a:extLst>
        </xdr:cNvPr>
        <xdr:cNvSpPr txBox="1">
          <a:spLocks noChangeArrowheads="1"/>
        </xdr:cNvSpPr>
      </xdr:nvSpPr>
      <xdr:spPr bwMode="auto">
        <a:xfrm>
          <a:off x="3762375" y="152590500"/>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25705</xdr:rowOff>
    </xdr:to>
    <xdr:sp macro="" textlink="">
      <xdr:nvSpPr>
        <xdr:cNvPr id="84" name="Text Box 89">
          <a:extLst>
            <a:ext uri="{FF2B5EF4-FFF2-40B4-BE49-F238E27FC236}">
              <a16:creationId xmlns:a16="http://schemas.microsoft.com/office/drawing/2014/main" id="{00000000-0008-0000-0100-000054000000}"/>
            </a:ext>
          </a:extLst>
        </xdr:cNvPr>
        <xdr:cNvSpPr txBox="1">
          <a:spLocks noChangeArrowheads="1"/>
        </xdr:cNvSpPr>
      </xdr:nvSpPr>
      <xdr:spPr bwMode="auto">
        <a:xfrm>
          <a:off x="3762375" y="152590500"/>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25705</xdr:rowOff>
    </xdr:to>
    <xdr:sp macro="" textlink="">
      <xdr:nvSpPr>
        <xdr:cNvPr id="85" name="Text Box 90">
          <a:extLst>
            <a:ext uri="{FF2B5EF4-FFF2-40B4-BE49-F238E27FC236}">
              <a16:creationId xmlns:a16="http://schemas.microsoft.com/office/drawing/2014/main" id="{00000000-0008-0000-0100-000055000000}"/>
            </a:ext>
          </a:extLst>
        </xdr:cNvPr>
        <xdr:cNvSpPr txBox="1">
          <a:spLocks noChangeArrowheads="1"/>
        </xdr:cNvSpPr>
      </xdr:nvSpPr>
      <xdr:spPr bwMode="auto">
        <a:xfrm>
          <a:off x="3762375" y="152590500"/>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25705</xdr:rowOff>
    </xdr:to>
    <xdr:sp macro="" textlink="">
      <xdr:nvSpPr>
        <xdr:cNvPr id="86" name="Text Box 91">
          <a:extLst>
            <a:ext uri="{FF2B5EF4-FFF2-40B4-BE49-F238E27FC236}">
              <a16:creationId xmlns:a16="http://schemas.microsoft.com/office/drawing/2014/main" id="{00000000-0008-0000-0100-000056000000}"/>
            </a:ext>
          </a:extLst>
        </xdr:cNvPr>
        <xdr:cNvSpPr txBox="1">
          <a:spLocks noChangeArrowheads="1"/>
        </xdr:cNvSpPr>
      </xdr:nvSpPr>
      <xdr:spPr bwMode="auto">
        <a:xfrm>
          <a:off x="4467225" y="152590500"/>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25705</xdr:rowOff>
    </xdr:to>
    <xdr:sp macro="" textlink="">
      <xdr:nvSpPr>
        <xdr:cNvPr id="87" name="Text Box 92">
          <a:extLst>
            <a:ext uri="{FF2B5EF4-FFF2-40B4-BE49-F238E27FC236}">
              <a16:creationId xmlns:a16="http://schemas.microsoft.com/office/drawing/2014/main" id="{00000000-0008-0000-0100-000057000000}"/>
            </a:ext>
          </a:extLst>
        </xdr:cNvPr>
        <xdr:cNvSpPr txBox="1">
          <a:spLocks noChangeArrowheads="1"/>
        </xdr:cNvSpPr>
      </xdr:nvSpPr>
      <xdr:spPr bwMode="auto">
        <a:xfrm>
          <a:off x="4467225" y="152590500"/>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25705</xdr:rowOff>
    </xdr:to>
    <xdr:sp macro="" textlink="">
      <xdr:nvSpPr>
        <xdr:cNvPr id="88" name="Text Box 93">
          <a:extLst>
            <a:ext uri="{FF2B5EF4-FFF2-40B4-BE49-F238E27FC236}">
              <a16:creationId xmlns:a16="http://schemas.microsoft.com/office/drawing/2014/main" id="{00000000-0008-0000-0100-000058000000}"/>
            </a:ext>
          </a:extLst>
        </xdr:cNvPr>
        <xdr:cNvSpPr txBox="1">
          <a:spLocks noChangeArrowheads="1"/>
        </xdr:cNvSpPr>
      </xdr:nvSpPr>
      <xdr:spPr bwMode="auto">
        <a:xfrm>
          <a:off x="4467225" y="152590500"/>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25705</xdr:rowOff>
    </xdr:to>
    <xdr:sp macro="" textlink="">
      <xdr:nvSpPr>
        <xdr:cNvPr id="89" name="Text Box 94">
          <a:extLst>
            <a:ext uri="{FF2B5EF4-FFF2-40B4-BE49-F238E27FC236}">
              <a16:creationId xmlns:a16="http://schemas.microsoft.com/office/drawing/2014/main" id="{00000000-0008-0000-0100-000059000000}"/>
            </a:ext>
          </a:extLst>
        </xdr:cNvPr>
        <xdr:cNvSpPr txBox="1">
          <a:spLocks noChangeArrowheads="1"/>
        </xdr:cNvSpPr>
      </xdr:nvSpPr>
      <xdr:spPr bwMode="auto">
        <a:xfrm>
          <a:off x="4467225" y="152590500"/>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25705</xdr:rowOff>
    </xdr:to>
    <xdr:sp macro="" textlink="">
      <xdr:nvSpPr>
        <xdr:cNvPr id="90" name="Text Box 87">
          <a:extLst>
            <a:ext uri="{FF2B5EF4-FFF2-40B4-BE49-F238E27FC236}">
              <a16:creationId xmlns:a16="http://schemas.microsoft.com/office/drawing/2014/main" id="{00000000-0008-0000-0100-00005A000000}"/>
            </a:ext>
          </a:extLst>
        </xdr:cNvPr>
        <xdr:cNvSpPr txBox="1">
          <a:spLocks noChangeArrowheads="1"/>
        </xdr:cNvSpPr>
      </xdr:nvSpPr>
      <xdr:spPr bwMode="auto">
        <a:xfrm>
          <a:off x="3762375" y="152590500"/>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25705</xdr:rowOff>
    </xdr:to>
    <xdr:sp macro="" textlink="">
      <xdr:nvSpPr>
        <xdr:cNvPr id="91" name="Text Box 88">
          <a:extLst>
            <a:ext uri="{FF2B5EF4-FFF2-40B4-BE49-F238E27FC236}">
              <a16:creationId xmlns:a16="http://schemas.microsoft.com/office/drawing/2014/main" id="{00000000-0008-0000-0100-00005B000000}"/>
            </a:ext>
          </a:extLst>
        </xdr:cNvPr>
        <xdr:cNvSpPr txBox="1">
          <a:spLocks noChangeArrowheads="1"/>
        </xdr:cNvSpPr>
      </xdr:nvSpPr>
      <xdr:spPr bwMode="auto">
        <a:xfrm>
          <a:off x="3762375" y="152590500"/>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25705</xdr:rowOff>
    </xdr:to>
    <xdr:sp macro="" textlink="">
      <xdr:nvSpPr>
        <xdr:cNvPr id="92" name="Text Box 89">
          <a:extLst>
            <a:ext uri="{FF2B5EF4-FFF2-40B4-BE49-F238E27FC236}">
              <a16:creationId xmlns:a16="http://schemas.microsoft.com/office/drawing/2014/main" id="{00000000-0008-0000-0100-00005C000000}"/>
            </a:ext>
          </a:extLst>
        </xdr:cNvPr>
        <xdr:cNvSpPr txBox="1">
          <a:spLocks noChangeArrowheads="1"/>
        </xdr:cNvSpPr>
      </xdr:nvSpPr>
      <xdr:spPr bwMode="auto">
        <a:xfrm>
          <a:off x="3762375" y="152590500"/>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25705</xdr:rowOff>
    </xdr:to>
    <xdr:sp macro="" textlink="">
      <xdr:nvSpPr>
        <xdr:cNvPr id="93" name="Text Box 90">
          <a:extLst>
            <a:ext uri="{FF2B5EF4-FFF2-40B4-BE49-F238E27FC236}">
              <a16:creationId xmlns:a16="http://schemas.microsoft.com/office/drawing/2014/main" id="{00000000-0008-0000-0100-00005D000000}"/>
            </a:ext>
          </a:extLst>
        </xdr:cNvPr>
        <xdr:cNvSpPr txBox="1">
          <a:spLocks noChangeArrowheads="1"/>
        </xdr:cNvSpPr>
      </xdr:nvSpPr>
      <xdr:spPr bwMode="auto">
        <a:xfrm>
          <a:off x="3762375" y="152590500"/>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25705</xdr:rowOff>
    </xdr:to>
    <xdr:sp macro="" textlink="">
      <xdr:nvSpPr>
        <xdr:cNvPr id="94" name="Text Box 91">
          <a:extLst>
            <a:ext uri="{FF2B5EF4-FFF2-40B4-BE49-F238E27FC236}">
              <a16:creationId xmlns:a16="http://schemas.microsoft.com/office/drawing/2014/main" id="{00000000-0008-0000-0100-00005E000000}"/>
            </a:ext>
          </a:extLst>
        </xdr:cNvPr>
        <xdr:cNvSpPr txBox="1">
          <a:spLocks noChangeArrowheads="1"/>
        </xdr:cNvSpPr>
      </xdr:nvSpPr>
      <xdr:spPr bwMode="auto">
        <a:xfrm>
          <a:off x="4467225" y="152590500"/>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25705</xdr:rowOff>
    </xdr:to>
    <xdr:sp macro="" textlink="">
      <xdr:nvSpPr>
        <xdr:cNvPr id="95" name="Text Box 92">
          <a:extLst>
            <a:ext uri="{FF2B5EF4-FFF2-40B4-BE49-F238E27FC236}">
              <a16:creationId xmlns:a16="http://schemas.microsoft.com/office/drawing/2014/main" id="{00000000-0008-0000-0100-00005F000000}"/>
            </a:ext>
          </a:extLst>
        </xdr:cNvPr>
        <xdr:cNvSpPr txBox="1">
          <a:spLocks noChangeArrowheads="1"/>
        </xdr:cNvSpPr>
      </xdr:nvSpPr>
      <xdr:spPr bwMode="auto">
        <a:xfrm>
          <a:off x="4467225" y="152590500"/>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25705</xdr:rowOff>
    </xdr:to>
    <xdr:sp macro="" textlink="">
      <xdr:nvSpPr>
        <xdr:cNvPr id="96" name="Text Box 93">
          <a:extLst>
            <a:ext uri="{FF2B5EF4-FFF2-40B4-BE49-F238E27FC236}">
              <a16:creationId xmlns:a16="http://schemas.microsoft.com/office/drawing/2014/main" id="{00000000-0008-0000-0100-000060000000}"/>
            </a:ext>
          </a:extLst>
        </xdr:cNvPr>
        <xdr:cNvSpPr txBox="1">
          <a:spLocks noChangeArrowheads="1"/>
        </xdr:cNvSpPr>
      </xdr:nvSpPr>
      <xdr:spPr bwMode="auto">
        <a:xfrm>
          <a:off x="4467225" y="152590500"/>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25705</xdr:rowOff>
    </xdr:to>
    <xdr:sp macro="" textlink="">
      <xdr:nvSpPr>
        <xdr:cNvPr id="97" name="Text Box 94">
          <a:extLst>
            <a:ext uri="{FF2B5EF4-FFF2-40B4-BE49-F238E27FC236}">
              <a16:creationId xmlns:a16="http://schemas.microsoft.com/office/drawing/2014/main" id="{00000000-0008-0000-0100-000061000000}"/>
            </a:ext>
          </a:extLst>
        </xdr:cNvPr>
        <xdr:cNvSpPr txBox="1">
          <a:spLocks noChangeArrowheads="1"/>
        </xdr:cNvSpPr>
      </xdr:nvSpPr>
      <xdr:spPr bwMode="auto">
        <a:xfrm>
          <a:off x="4467225" y="152590500"/>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25705</xdr:rowOff>
    </xdr:to>
    <xdr:sp macro="" textlink="">
      <xdr:nvSpPr>
        <xdr:cNvPr id="98" name="Text Box 87">
          <a:extLst>
            <a:ext uri="{FF2B5EF4-FFF2-40B4-BE49-F238E27FC236}">
              <a16:creationId xmlns:a16="http://schemas.microsoft.com/office/drawing/2014/main" id="{00000000-0008-0000-0100-000062000000}"/>
            </a:ext>
          </a:extLst>
        </xdr:cNvPr>
        <xdr:cNvSpPr txBox="1">
          <a:spLocks noChangeArrowheads="1"/>
        </xdr:cNvSpPr>
      </xdr:nvSpPr>
      <xdr:spPr bwMode="auto">
        <a:xfrm>
          <a:off x="3762375" y="152590500"/>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25705</xdr:rowOff>
    </xdr:to>
    <xdr:sp macro="" textlink="">
      <xdr:nvSpPr>
        <xdr:cNvPr id="99" name="Text Box 88">
          <a:extLst>
            <a:ext uri="{FF2B5EF4-FFF2-40B4-BE49-F238E27FC236}">
              <a16:creationId xmlns:a16="http://schemas.microsoft.com/office/drawing/2014/main" id="{00000000-0008-0000-0100-000063000000}"/>
            </a:ext>
          </a:extLst>
        </xdr:cNvPr>
        <xdr:cNvSpPr txBox="1">
          <a:spLocks noChangeArrowheads="1"/>
        </xdr:cNvSpPr>
      </xdr:nvSpPr>
      <xdr:spPr bwMode="auto">
        <a:xfrm>
          <a:off x="3762375" y="152590500"/>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25705</xdr:rowOff>
    </xdr:to>
    <xdr:sp macro="" textlink="">
      <xdr:nvSpPr>
        <xdr:cNvPr id="100" name="Text Box 89">
          <a:extLst>
            <a:ext uri="{FF2B5EF4-FFF2-40B4-BE49-F238E27FC236}">
              <a16:creationId xmlns:a16="http://schemas.microsoft.com/office/drawing/2014/main" id="{00000000-0008-0000-0100-000064000000}"/>
            </a:ext>
          </a:extLst>
        </xdr:cNvPr>
        <xdr:cNvSpPr txBox="1">
          <a:spLocks noChangeArrowheads="1"/>
        </xdr:cNvSpPr>
      </xdr:nvSpPr>
      <xdr:spPr bwMode="auto">
        <a:xfrm>
          <a:off x="3762375" y="152590500"/>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25705</xdr:rowOff>
    </xdr:to>
    <xdr:sp macro="" textlink="">
      <xdr:nvSpPr>
        <xdr:cNvPr id="101" name="Text Box 90">
          <a:extLst>
            <a:ext uri="{FF2B5EF4-FFF2-40B4-BE49-F238E27FC236}">
              <a16:creationId xmlns:a16="http://schemas.microsoft.com/office/drawing/2014/main" id="{00000000-0008-0000-0100-000065000000}"/>
            </a:ext>
          </a:extLst>
        </xdr:cNvPr>
        <xdr:cNvSpPr txBox="1">
          <a:spLocks noChangeArrowheads="1"/>
        </xdr:cNvSpPr>
      </xdr:nvSpPr>
      <xdr:spPr bwMode="auto">
        <a:xfrm>
          <a:off x="3762375" y="152590500"/>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25705</xdr:rowOff>
    </xdr:to>
    <xdr:sp macro="" textlink="">
      <xdr:nvSpPr>
        <xdr:cNvPr id="102" name="Text Box 91">
          <a:extLst>
            <a:ext uri="{FF2B5EF4-FFF2-40B4-BE49-F238E27FC236}">
              <a16:creationId xmlns:a16="http://schemas.microsoft.com/office/drawing/2014/main" id="{00000000-0008-0000-0100-000066000000}"/>
            </a:ext>
          </a:extLst>
        </xdr:cNvPr>
        <xdr:cNvSpPr txBox="1">
          <a:spLocks noChangeArrowheads="1"/>
        </xdr:cNvSpPr>
      </xdr:nvSpPr>
      <xdr:spPr bwMode="auto">
        <a:xfrm>
          <a:off x="4467225" y="152590500"/>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25705</xdr:rowOff>
    </xdr:to>
    <xdr:sp macro="" textlink="">
      <xdr:nvSpPr>
        <xdr:cNvPr id="103" name="Text Box 92">
          <a:extLst>
            <a:ext uri="{FF2B5EF4-FFF2-40B4-BE49-F238E27FC236}">
              <a16:creationId xmlns:a16="http://schemas.microsoft.com/office/drawing/2014/main" id="{00000000-0008-0000-0100-000067000000}"/>
            </a:ext>
          </a:extLst>
        </xdr:cNvPr>
        <xdr:cNvSpPr txBox="1">
          <a:spLocks noChangeArrowheads="1"/>
        </xdr:cNvSpPr>
      </xdr:nvSpPr>
      <xdr:spPr bwMode="auto">
        <a:xfrm>
          <a:off x="4467225" y="152590500"/>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25705</xdr:rowOff>
    </xdr:to>
    <xdr:sp macro="" textlink="">
      <xdr:nvSpPr>
        <xdr:cNvPr id="104" name="Text Box 93">
          <a:extLst>
            <a:ext uri="{FF2B5EF4-FFF2-40B4-BE49-F238E27FC236}">
              <a16:creationId xmlns:a16="http://schemas.microsoft.com/office/drawing/2014/main" id="{00000000-0008-0000-0100-000068000000}"/>
            </a:ext>
          </a:extLst>
        </xdr:cNvPr>
        <xdr:cNvSpPr txBox="1">
          <a:spLocks noChangeArrowheads="1"/>
        </xdr:cNvSpPr>
      </xdr:nvSpPr>
      <xdr:spPr bwMode="auto">
        <a:xfrm>
          <a:off x="4467225" y="152590500"/>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25705</xdr:rowOff>
    </xdr:to>
    <xdr:sp macro="" textlink="">
      <xdr:nvSpPr>
        <xdr:cNvPr id="105" name="Text Box 94">
          <a:extLst>
            <a:ext uri="{FF2B5EF4-FFF2-40B4-BE49-F238E27FC236}">
              <a16:creationId xmlns:a16="http://schemas.microsoft.com/office/drawing/2014/main" id="{00000000-0008-0000-0100-000069000000}"/>
            </a:ext>
          </a:extLst>
        </xdr:cNvPr>
        <xdr:cNvSpPr txBox="1">
          <a:spLocks noChangeArrowheads="1"/>
        </xdr:cNvSpPr>
      </xdr:nvSpPr>
      <xdr:spPr bwMode="auto">
        <a:xfrm>
          <a:off x="4467225" y="152590500"/>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25705</xdr:rowOff>
    </xdr:to>
    <xdr:sp macro="" textlink="">
      <xdr:nvSpPr>
        <xdr:cNvPr id="106" name="Text Box 87">
          <a:extLst>
            <a:ext uri="{FF2B5EF4-FFF2-40B4-BE49-F238E27FC236}">
              <a16:creationId xmlns:a16="http://schemas.microsoft.com/office/drawing/2014/main" id="{00000000-0008-0000-0100-00006A000000}"/>
            </a:ext>
          </a:extLst>
        </xdr:cNvPr>
        <xdr:cNvSpPr txBox="1">
          <a:spLocks noChangeArrowheads="1"/>
        </xdr:cNvSpPr>
      </xdr:nvSpPr>
      <xdr:spPr bwMode="auto">
        <a:xfrm>
          <a:off x="3762375" y="152590500"/>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25705</xdr:rowOff>
    </xdr:to>
    <xdr:sp macro="" textlink="">
      <xdr:nvSpPr>
        <xdr:cNvPr id="107" name="Text Box 88">
          <a:extLst>
            <a:ext uri="{FF2B5EF4-FFF2-40B4-BE49-F238E27FC236}">
              <a16:creationId xmlns:a16="http://schemas.microsoft.com/office/drawing/2014/main" id="{00000000-0008-0000-0100-00006B000000}"/>
            </a:ext>
          </a:extLst>
        </xdr:cNvPr>
        <xdr:cNvSpPr txBox="1">
          <a:spLocks noChangeArrowheads="1"/>
        </xdr:cNvSpPr>
      </xdr:nvSpPr>
      <xdr:spPr bwMode="auto">
        <a:xfrm>
          <a:off x="3762375" y="152590500"/>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25705</xdr:rowOff>
    </xdr:to>
    <xdr:sp macro="" textlink="">
      <xdr:nvSpPr>
        <xdr:cNvPr id="108" name="Text Box 89">
          <a:extLst>
            <a:ext uri="{FF2B5EF4-FFF2-40B4-BE49-F238E27FC236}">
              <a16:creationId xmlns:a16="http://schemas.microsoft.com/office/drawing/2014/main" id="{00000000-0008-0000-0100-00006C000000}"/>
            </a:ext>
          </a:extLst>
        </xdr:cNvPr>
        <xdr:cNvSpPr txBox="1">
          <a:spLocks noChangeArrowheads="1"/>
        </xdr:cNvSpPr>
      </xdr:nvSpPr>
      <xdr:spPr bwMode="auto">
        <a:xfrm>
          <a:off x="3762375" y="152590500"/>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25705</xdr:rowOff>
    </xdr:to>
    <xdr:sp macro="" textlink="">
      <xdr:nvSpPr>
        <xdr:cNvPr id="109" name="Text Box 90">
          <a:extLst>
            <a:ext uri="{FF2B5EF4-FFF2-40B4-BE49-F238E27FC236}">
              <a16:creationId xmlns:a16="http://schemas.microsoft.com/office/drawing/2014/main" id="{00000000-0008-0000-0100-00006D000000}"/>
            </a:ext>
          </a:extLst>
        </xdr:cNvPr>
        <xdr:cNvSpPr txBox="1">
          <a:spLocks noChangeArrowheads="1"/>
        </xdr:cNvSpPr>
      </xdr:nvSpPr>
      <xdr:spPr bwMode="auto">
        <a:xfrm>
          <a:off x="3762375" y="152590500"/>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25705</xdr:rowOff>
    </xdr:to>
    <xdr:sp macro="" textlink="">
      <xdr:nvSpPr>
        <xdr:cNvPr id="110" name="Text Box 91">
          <a:extLst>
            <a:ext uri="{FF2B5EF4-FFF2-40B4-BE49-F238E27FC236}">
              <a16:creationId xmlns:a16="http://schemas.microsoft.com/office/drawing/2014/main" id="{00000000-0008-0000-0100-00006E000000}"/>
            </a:ext>
          </a:extLst>
        </xdr:cNvPr>
        <xdr:cNvSpPr txBox="1">
          <a:spLocks noChangeArrowheads="1"/>
        </xdr:cNvSpPr>
      </xdr:nvSpPr>
      <xdr:spPr bwMode="auto">
        <a:xfrm>
          <a:off x="4467225" y="152590500"/>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25705</xdr:rowOff>
    </xdr:to>
    <xdr:sp macro="" textlink="">
      <xdr:nvSpPr>
        <xdr:cNvPr id="111" name="Text Box 92">
          <a:extLst>
            <a:ext uri="{FF2B5EF4-FFF2-40B4-BE49-F238E27FC236}">
              <a16:creationId xmlns:a16="http://schemas.microsoft.com/office/drawing/2014/main" id="{00000000-0008-0000-0100-00006F000000}"/>
            </a:ext>
          </a:extLst>
        </xdr:cNvPr>
        <xdr:cNvSpPr txBox="1">
          <a:spLocks noChangeArrowheads="1"/>
        </xdr:cNvSpPr>
      </xdr:nvSpPr>
      <xdr:spPr bwMode="auto">
        <a:xfrm>
          <a:off x="4467225" y="152590500"/>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25705</xdr:rowOff>
    </xdr:to>
    <xdr:sp macro="" textlink="">
      <xdr:nvSpPr>
        <xdr:cNvPr id="112" name="Text Box 93">
          <a:extLst>
            <a:ext uri="{FF2B5EF4-FFF2-40B4-BE49-F238E27FC236}">
              <a16:creationId xmlns:a16="http://schemas.microsoft.com/office/drawing/2014/main" id="{00000000-0008-0000-0100-000070000000}"/>
            </a:ext>
          </a:extLst>
        </xdr:cNvPr>
        <xdr:cNvSpPr txBox="1">
          <a:spLocks noChangeArrowheads="1"/>
        </xdr:cNvSpPr>
      </xdr:nvSpPr>
      <xdr:spPr bwMode="auto">
        <a:xfrm>
          <a:off x="4467225" y="152590500"/>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25705</xdr:rowOff>
    </xdr:to>
    <xdr:sp macro="" textlink="">
      <xdr:nvSpPr>
        <xdr:cNvPr id="113" name="Text Box 94">
          <a:extLst>
            <a:ext uri="{FF2B5EF4-FFF2-40B4-BE49-F238E27FC236}">
              <a16:creationId xmlns:a16="http://schemas.microsoft.com/office/drawing/2014/main" id="{00000000-0008-0000-0100-000071000000}"/>
            </a:ext>
          </a:extLst>
        </xdr:cNvPr>
        <xdr:cNvSpPr txBox="1">
          <a:spLocks noChangeArrowheads="1"/>
        </xdr:cNvSpPr>
      </xdr:nvSpPr>
      <xdr:spPr bwMode="auto">
        <a:xfrm>
          <a:off x="4467225" y="152590500"/>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25705</xdr:rowOff>
    </xdr:to>
    <xdr:sp macro="" textlink="">
      <xdr:nvSpPr>
        <xdr:cNvPr id="114" name="Text Box 87">
          <a:extLst>
            <a:ext uri="{FF2B5EF4-FFF2-40B4-BE49-F238E27FC236}">
              <a16:creationId xmlns:a16="http://schemas.microsoft.com/office/drawing/2014/main" id="{00000000-0008-0000-0100-000072000000}"/>
            </a:ext>
          </a:extLst>
        </xdr:cNvPr>
        <xdr:cNvSpPr txBox="1">
          <a:spLocks noChangeArrowheads="1"/>
        </xdr:cNvSpPr>
      </xdr:nvSpPr>
      <xdr:spPr bwMode="auto">
        <a:xfrm>
          <a:off x="3762375" y="152590500"/>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25705</xdr:rowOff>
    </xdr:to>
    <xdr:sp macro="" textlink="">
      <xdr:nvSpPr>
        <xdr:cNvPr id="115" name="Text Box 88">
          <a:extLst>
            <a:ext uri="{FF2B5EF4-FFF2-40B4-BE49-F238E27FC236}">
              <a16:creationId xmlns:a16="http://schemas.microsoft.com/office/drawing/2014/main" id="{00000000-0008-0000-0100-000073000000}"/>
            </a:ext>
          </a:extLst>
        </xdr:cNvPr>
        <xdr:cNvSpPr txBox="1">
          <a:spLocks noChangeArrowheads="1"/>
        </xdr:cNvSpPr>
      </xdr:nvSpPr>
      <xdr:spPr bwMode="auto">
        <a:xfrm>
          <a:off x="3762375" y="152590500"/>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25705</xdr:rowOff>
    </xdr:to>
    <xdr:sp macro="" textlink="">
      <xdr:nvSpPr>
        <xdr:cNvPr id="116" name="Text Box 89">
          <a:extLst>
            <a:ext uri="{FF2B5EF4-FFF2-40B4-BE49-F238E27FC236}">
              <a16:creationId xmlns:a16="http://schemas.microsoft.com/office/drawing/2014/main" id="{00000000-0008-0000-0100-000074000000}"/>
            </a:ext>
          </a:extLst>
        </xdr:cNvPr>
        <xdr:cNvSpPr txBox="1">
          <a:spLocks noChangeArrowheads="1"/>
        </xdr:cNvSpPr>
      </xdr:nvSpPr>
      <xdr:spPr bwMode="auto">
        <a:xfrm>
          <a:off x="3762375" y="152590500"/>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25705</xdr:rowOff>
    </xdr:to>
    <xdr:sp macro="" textlink="">
      <xdr:nvSpPr>
        <xdr:cNvPr id="117" name="Text Box 90">
          <a:extLst>
            <a:ext uri="{FF2B5EF4-FFF2-40B4-BE49-F238E27FC236}">
              <a16:creationId xmlns:a16="http://schemas.microsoft.com/office/drawing/2014/main" id="{00000000-0008-0000-0100-000075000000}"/>
            </a:ext>
          </a:extLst>
        </xdr:cNvPr>
        <xdr:cNvSpPr txBox="1">
          <a:spLocks noChangeArrowheads="1"/>
        </xdr:cNvSpPr>
      </xdr:nvSpPr>
      <xdr:spPr bwMode="auto">
        <a:xfrm>
          <a:off x="3762375" y="152590500"/>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25705</xdr:rowOff>
    </xdr:to>
    <xdr:sp macro="" textlink="">
      <xdr:nvSpPr>
        <xdr:cNvPr id="118" name="Text Box 91">
          <a:extLst>
            <a:ext uri="{FF2B5EF4-FFF2-40B4-BE49-F238E27FC236}">
              <a16:creationId xmlns:a16="http://schemas.microsoft.com/office/drawing/2014/main" id="{00000000-0008-0000-0100-000076000000}"/>
            </a:ext>
          </a:extLst>
        </xdr:cNvPr>
        <xdr:cNvSpPr txBox="1">
          <a:spLocks noChangeArrowheads="1"/>
        </xdr:cNvSpPr>
      </xdr:nvSpPr>
      <xdr:spPr bwMode="auto">
        <a:xfrm>
          <a:off x="4467225" y="152590500"/>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25705</xdr:rowOff>
    </xdr:to>
    <xdr:sp macro="" textlink="">
      <xdr:nvSpPr>
        <xdr:cNvPr id="119" name="Text Box 92">
          <a:extLst>
            <a:ext uri="{FF2B5EF4-FFF2-40B4-BE49-F238E27FC236}">
              <a16:creationId xmlns:a16="http://schemas.microsoft.com/office/drawing/2014/main" id="{00000000-0008-0000-0100-000077000000}"/>
            </a:ext>
          </a:extLst>
        </xdr:cNvPr>
        <xdr:cNvSpPr txBox="1">
          <a:spLocks noChangeArrowheads="1"/>
        </xdr:cNvSpPr>
      </xdr:nvSpPr>
      <xdr:spPr bwMode="auto">
        <a:xfrm>
          <a:off x="4467225" y="152590500"/>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25705</xdr:rowOff>
    </xdr:to>
    <xdr:sp macro="" textlink="">
      <xdr:nvSpPr>
        <xdr:cNvPr id="120" name="Text Box 93">
          <a:extLst>
            <a:ext uri="{FF2B5EF4-FFF2-40B4-BE49-F238E27FC236}">
              <a16:creationId xmlns:a16="http://schemas.microsoft.com/office/drawing/2014/main" id="{00000000-0008-0000-0100-000078000000}"/>
            </a:ext>
          </a:extLst>
        </xdr:cNvPr>
        <xdr:cNvSpPr txBox="1">
          <a:spLocks noChangeArrowheads="1"/>
        </xdr:cNvSpPr>
      </xdr:nvSpPr>
      <xdr:spPr bwMode="auto">
        <a:xfrm>
          <a:off x="4467225" y="152590500"/>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25705</xdr:rowOff>
    </xdr:to>
    <xdr:sp macro="" textlink="">
      <xdr:nvSpPr>
        <xdr:cNvPr id="121" name="Text Box 94">
          <a:extLst>
            <a:ext uri="{FF2B5EF4-FFF2-40B4-BE49-F238E27FC236}">
              <a16:creationId xmlns:a16="http://schemas.microsoft.com/office/drawing/2014/main" id="{00000000-0008-0000-0100-000079000000}"/>
            </a:ext>
          </a:extLst>
        </xdr:cNvPr>
        <xdr:cNvSpPr txBox="1">
          <a:spLocks noChangeArrowheads="1"/>
        </xdr:cNvSpPr>
      </xdr:nvSpPr>
      <xdr:spPr bwMode="auto">
        <a:xfrm>
          <a:off x="4467225" y="152590500"/>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25705</xdr:rowOff>
    </xdr:to>
    <xdr:sp macro="" textlink="">
      <xdr:nvSpPr>
        <xdr:cNvPr id="122" name="Text Box 87">
          <a:extLst>
            <a:ext uri="{FF2B5EF4-FFF2-40B4-BE49-F238E27FC236}">
              <a16:creationId xmlns:a16="http://schemas.microsoft.com/office/drawing/2014/main" id="{00000000-0008-0000-0100-00007A000000}"/>
            </a:ext>
          </a:extLst>
        </xdr:cNvPr>
        <xdr:cNvSpPr txBox="1">
          <a:spLocks noChangeArrowheads="1"/>
        </xdr:cNvSpPr>
      </xdr:nvSpPr>
      <xdr:spPr bwMode="auto">
        <a:xfrm>
          <a:off x="3762375" y="152590500"/>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25705</xdr:rowOff>
    </xdr:to>
    <xdr:sp macro="" textlink="">
      <xdr:nvSpPr>
        <xdr:cNvPr id="123" name="Text Box 88">
          <a:extLst>
            <a:ext uri="{FF2B5EF4-FFF2-40B4-BE49-F238E27FC236}">
              <a16:creationId xmlns:a16="http://schemas.microsoft.com/office/drawing/2014/main" id="{00000000-0008-0000-0100-00007B000000}"/>
            </a:ext>
          </a:extLst>
        </xdr:cNvPr>
        <xdr:cNvSpPr txBox="1">
          <a:spLocks noChangeArrowheads="1"/>
        </xdr:cNvSpPr>
      </xdr:nvSpPr>
      <xdr:spPr bwMode="auto">
        <a:xfrm>
          <a:off x="3762375" y="152590500"/>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25705</xdr:rowOff>
    </xdr:to>
    <xdr:sp macro="" textlink="">
      <xdr:nvSpPr>
        <xdr:cNvPr id="124" name="Text Box 89">
          <a:extLst>
            <a:ext uri="{FF2B5EF4-FFF2-40B4-BE49-F238E27FC236}">
              <a16:creationId xmlns:a16="http://schemas.microsoft.com/office/drawing/2014/main" id="{00000000-0008-0000-0100-00007C000000}"/>
            </a:ext>
          </a:extLst>
        </xdr:cNvPr>
        <xdr:cNvSpPr txBox="1">
          <a:spLocks noChangeArrowheads="1"/>
        </xdr:cNvSpPr>
      </xdr:nvSpPr>
      <xdr:spPr bwMode="auto">
        <a:xfrm>
          <a:off x="3762375" y="152590500"/>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25705</xdr:rowOff>
    </xdr:to>
    <xdr:sp macro="" textlink="">
      <xdr:nvSpPr>
        <xdr:cNvPr id="125" name="Text Box 90">
          <a:extLst>
            <a:ext uri="{FF2B5EF4-FFF2-40B4-BE49-F238E27FC236}">
              <a16:creationId xmlns:a16="http://schemas.microsoft.com/office/drawing/2014/main" id="{00000000-0008-0000-0100-00007D000000}"/>
            </a:ext>
          </a:extLst>
        </xdr:cNvPr>
        <xdr:cNvSpPr txBox="1">
          <a:spLocks noChangeArrowheads="1"/>
        </xdr:cNvSpPr>
      </xdr:nvSpPr>
      <xdr:spPr bwMode="auto">
        <a:xfrm>
          <a:off x="3762375" y="152590500"/>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25705</xdr:rowOff>
    </xdr:to>
    <xdr:sp macro="" textlink="">
      <xdr:nvSpPr>
        <xdr:cNvPr id="126" name="Text Box 91">
          <a:extLst>
            <a:ext uri="{FF2B5EF4-FFF2-40B4-BE49-F238E27FC236}">
              <a16:creationId xmlns:a16="http://schemas.microsoft.com/office/drawing/2014/main" id="{00000000-0008-0000-0100-00007E000000}"/>
            </a:ext>
          </a:extLst>
        </xdr:cNvPr>
        <xdr:cNvSpPr txBox="1">
          <a:spLocks noChangeArrowheads="1"/>
        </xdr:cNvSpPr>
      </xdr:nvSpPr>
      <xdr:spPr bwMode="auto">
        <a:xfrm>
          <a:off x="4467225" y="152590500"/>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25705</xdr:rowOff>
    </xdr:to>
    <xdr:sp macro="" textlink="">
      <xdr:nvSpPr>
        <xdr:cNvPr id="127" name="Text Box 92">
          <a:extLst>
            <a:ext uri="{FF2B5EF4-FFF2-40B4-BE49-F238E27FC236}">
              <a16:creationId xmlns:a16="http://schemas.microsoft.com/office/drawing/2014/main" id="{00000000-0008-0000-0100-00007F000000}"/>
            </a:ext>
          </a:extLst>
        </xdr:cNvPr>
        <xdr:cNvSpPr txBox="1">
          <a:spLocks noChangeArrowheads="1"/>
        </xdr:cNvSpPr>
      </xdr:nvSpPr>
      <xdr:spPr bwMode="auto">
        <a:xfrm>
          <a:off x="4467225" y="152590500"/>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25705</xdr:rowOff>
    </xdr:to>
    <xdr:sp macro="" textlink="">
      <xdr:nvSpPr>
        <xdr:cNvPr id="128" name="Text Box 93">
          <a:extLst>
            <a:ext uri="{FF2B5EF4-FFF2-40B4-BE49-F238E27FC236}">
              <a16:creationId xmlns:a16="http://schemas.microsoft.com/office/drawing/2014/main" id="{00000000-0008-0000-0100-000080000000}"/>
            </a:ext>
          </a:extLst>
        </xdr:cNvPr>
        <xdr:cNvSpPr txBox="1">
          <a:spLocks noChangeArrowheads="1"/>
        </xdr:cNvSpPr>
      </xdr:nvSpPr>
      <xdr:spPr bwMode="auto">
        <a:xfrm>
          <a:off x="4467225" y="152590500"/>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25705</xdr:rowOff>
    </xdr:to>
    <xdr:sp macro="" textlink="">
      <xdr:nvSpPr>
        <xdr:cNvPr id="129" name="Text Box 94">
          <a:extLst>
            <a:ext uri="{FF2B5EF4-FFF2-40B4-BE49-F238E27FC236}">
              <a16:creationId xmlns:a16="http://schemas.microsoft.com/office/drawing/2014/main" id="{00000000-0008-0000-0100-000081000000}"/>
            </a:ext>
          </a:extLst>
        </xdr:cNvPr>
        <xdr:cNvSpPr txBox="1">
          <a:spLocks noChangeArrowheads="1"/>
        </xdr:cNvSpPr>
      </xdr:nvSpPr>
      <xdr:spPr bwMode="auto">
        <a:xfrm>
          <a:off x="4467225" y="152590500"/>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25705</xdr:rowOff>
    </xdr:to>
    <xdr:sp macro="" textlink="">
      <xdr:nvSpPr>
        <xdr:cNvPr id="130" name="Text Box 87">
          <a:extLst>
            <a:ext uri="{FF2B5EF4-FFF2-40B4-BE49-F238E27FC236}">
              <a16:creationId xmlns:a16="http://schemas.microsoft.com/office/drawing/2014/main" id="{00000000-0008-0000-0100-000082000000}"/>
            </a:ext>
          </a:extLst>
        </xdr:cNvPr>
        <xdr:cNvSpPr txBox="1">
          <a:spLocks noChangeArrowheads="1"/>
        </xdr:cNvSpPr>
      </xdr:nvSpPr>
      <xdr:spPr bwMode="auto">
        <a:xfrm>
          <a:off x="3762375" y="152590500"/>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25705</xdr:rowOff>
    </xdr:to>
    <xdr:sp macro="" textlink="">
      <xdr:nvSpPr>
        <xdr:cNvPr id="131" name="Text Box 88">
          <a:extLst>
            <a:ext uri="{FF2B5EF4-FFF2-40B4-BE49-F238E27FC236}">
              <a16:creationId xmlns:a16="http://schemas.microsoft.com/office/drawing/2014/main" id="{00000000-0008-0000-0100-000083000000}"/>
            </a:ext>
          </a:extLst>
        </xdr:cNvPr>
        <xdr:cNvSpPr txBox="1">
          <a:spLocks noChangeArrowheads="1"/>
        </xdr:cNvSpPr>
      </xdr:nvSpPr>
      <xdr:spPr bwMode="auto">
        <a:xfrm>
          <a:off x="3762375" y="152590500"/>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25705</xdr:rowOff>
    </xdr:to>
    <xdr:sp macro="" textlink="">
      <xdr:nvSpPr>
        <xdr:cNvPr id="132" name="Text Box 89">
          <a:extLst>
            <a:ext uri="{FF2B5EF4-FFF2-40B4-BE49-F238E27FC236}">
              <a16:creationId xmlns:a16="http://schemas.microsoft.com/office/drawing/2014/main" id="{00000000-0008-0000-0100-000084000000}"/>
            </a:ext>
          </a:extLst>
        </xdr:cNvPr>
        <xdr:cNvSpPr txBox="1">
          <a:spLocks noChangeArrowheads="1"/>
        </xdr:cNvSpPr>
      </xdr:nvSpPr>
      <xdr:spPr bwMode="auto">
        <a:xfrm>
          <a:off x="3762375" y="152590500"/>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25705</xdr:rowOff>
    </xdr:to>
    <xdr:sp macro="" textlink="">
      <xdr:nvSpPr>
        <xdr:cNvPr id="133" name="Text Box 90">
          <a:extLst>
            <a:ext uri="{FF2B5EF4-FFF2-40B4-BE49-F238E27FC236}">
              <a16:creationId xmlns:a16="http://schemas.microsoft.com/office/drawing/2014/main" id="{00000000-0008-0000-0100-000085000000}"/>
            </a:ext>
          </a:extLst>
        </xdr:cNvPr>
        <xdr:cNvSpPr txBox="1">
          <a:spLocks noChangeArrowheads="1"/>
        </xdr:cNvSpPr>
      </xdr:nvSpPr>
      <xdr:spPr bwMode="auto">
        <a:xfrm>
          <a:off x="3762375" y="152590500"/>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25705</xdr:rowOff>
    </xdr:to>
    <xdr:sp macro="" textlink="">
      <xdr:nvSpPr>
        <xdr:cNvPr id="134" name="Text Box 91">
          <a:extLst>
            <a:ext uri="{FF2B5EF4-FFF2-40B4-BE49-F238E27FC236}">
              <a16:creationId xmlns:a16="http://schemas.microsoft.com/office/drawing/2014/main" id="{00000000-0008-0000-0100-000086000000}"/>
            </a:ext>
          </a:extLst>
        </xdr:cNvPr>
        <xdr:cNvSpPr txBox="1">
          <a:spLocks noChangeArrowheads="1"/>
        </xdr:cNvSpPr>
      </xdr:nvSpPr>
      <xdr:spPr bwMode="auto">
        <a:xfrm>
          <a:off x="4467225" y="152590500"/>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25705</xdr:rowOff>
    </xdr:to>
    <xdr:sp macro="" textlink="">
      <xdr:nvSpPr>
        <xdr:cNvPr id="135" name="Text Box 92">
          <a:extLst>
            <a:ext uri="{FF2B5EF4-FFF2-40B4-BE49-F238E27FC236}">
              <a16:creationId xmlns:a16="http://schemas.microsoft.com/office/drawing/2014/main" id="{00000000-0008-0000-0100-000087000000}"/>
            </a:ext>
          </a:extLst>
        </xdr:cNvPr>
        <xdr:cNvSpPr txBox="1">
          <a:spLocks noChangeArrowheads="1"/>
        </xdr:cNvSpPr>
      </xdr:nvSpPr>
      <xdr:spPr bwMode="auto">
        <a:xfrm>
          <a:off x="4467225" y="152590500"/>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25705</xdr:rowOff>
    </xdr:to>
    <xdr:sp macro="" textlink="">
      <xdr:nvSpPr>
        <xdr:cNvPr id="136" name="Text Box 93">
          <a:extLst>
            <a:ext uri="{FF2B5EF4-FFF2-40B4-BE49-F238E27FC236}">
              <a16:creationId xmlns:a16="http://schemas.microsoft.com/office/drawing/2014/main" id="{00000000-0008-0000-0100-000088000000}"/>
            </a:ext>
          </a:extLst>
        </xdr:cNvPr>
        <xdr:cNvSpPr txBox="1">
          <a:spLocks noChangeArrowheads="1"/>
        </xdr:cNvSpPr>
      </xdr:nvSpPr>
      <xdr:spPr bwMode="auto">
        <a:xfrm>
          <a:off x="4467225" y="152590500"/>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25705</xdr:rowOff>
    </xdr:to>
    <xdr:sp macro="" textlink="">
      <xdr:nvSpPr>
        <xdr:cNvPr id="137" name="Text Box 94">
          <a:extLst>
            <a:ext uri="{FF2B5EF4-FFF2-40B4-BE49-F238E27FC236}">
              <a16:creationId xmlns:a16="http://schemas.microsoft.com/office/drawing/2014/main" id="{00000000-0008-0000-0100-000089000000}"/>
            </a:ext>
          </a:extLst>
        </xdr:cNvPr>
        <xdr:cNvSpPr txBox="1">
          <a:spLocks noChangeArrowheads="1"/>
        </xdr:cNvSpPr>
      </xdr:nvSpPr>
      <xdr:spPr bwMode="auto">
        <a:xfrm>
          <a:off x="4467225" y="152590500"/>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25705</xdr:rowOff>
    </xdr:to>
    <xdr:sp macro="" textlink="">
      <xdr:nvSpPr>
        <xdr:cNvPr id="138" name="Text Box 87">
          <a:extLst>
            <a:ext uri="{FF2B5EF4-FFF2-40B4-BE49-F238E27FC236}">
              <a16:creationId xmlns:a16="http://schemas.microsoft.com/office/drawing/2014/main" id="{00000000-0008-0000-0100-00008A000000}"/>
            </a:ext>
          </a:extLst>
        </xdr:cNvPr>
        <xdr:cNvSpPr txBox="1">
          <a:spLocks noChangeArrowheads="1"/>
        </xdr:cNvSpPr>
      </xdr:nvSpPr>
      <xdr:spPr bwMode="auto">
        <a:xfrm>
          <a:off x="3762375" y="152590500"/>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25705</xdr:rowOff>
    </xdr:to>
    <xdr:sp macro="" textlink="">
      <xdr:nvSpPr>
        <xdr:cNvPr id="139" name="Text Box 88">
          <a:extLst>
            <a:ext uri="{FF2B5EF4-FFF2-40B4-BE49-F238E27FC236}">
              <a16:creationId xmlns:a16="http://schemas.microsoft.com/office/drawing/2014/main" id="{00000000-0008-0000-0100-00008B000000}"/>
            </a:ext>
          </a:extLst>
        </xdr:cNvPr>
        <xdr:cNvSpPr txBox="1">
          <a:spLocks noChangeArrowheads="1"/>
        </xdr:cNvSpPr>
      </xdr:nvSpPr>
      <xdr:spPr bwMode="auto">
        <a:xfrm>
          <a:off x="3762375" y="152590500"/>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25705</xdr:rowOff>
    </xdr:to>
    <xdr:sp macro="" textlink="">
      <xdr:nvSpPr>
        <xdr:cNvPr id="140" name="Text Box 89">
          <a:extLst>
            <a:ext uri="{FF2B5EF4-FFF2-40B4-BE49-F238E27FC236}">
              <a16:creationId xmlns:a16="http://schemas.microsoft.com/office/drawing/2014/main" id="{00000000-0008-0000-0100-00008C000000}"/>
            </a:ext>
          </a:extLst>
        </xdr:cNvPr>
        <xdr:cNvSpPr txBox="1">
          <a:spLocks noChangeArrowheads="1"/>
        </xdr:cNvSpPr>
      </xdr:nvSpPr>
      <xdr:spPr bwMode="auto">
        <a:xfrm>
          <a:off x="3762375" y="152590500"/>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25705</xdr:rowOff>
    </xdr:to>
    <xdr:sp macro="" textlink="">
      <xdr:nvSpPr>
        <xdr:cNvPr id="141" name="Text Box 90">
          <a:extLst>
            <a:ext uri="{FF2B5EF4-FFF2-40B4-BE49-F238E27FC236}">
              <a16:creationId xmlns:a16="http://schemas.microsoft.com/office/drawing/2014/main" id="{00000000-0008-0000-0100-00008D000000}"/>
            </a:ext>
          </a:extLst>
        </xdr:cNvPr>
        <xdr:cNvSpPr txBox="1">
          <a:spLocks noChangeArrowheads="1"/>
        </xdr:cNvSpPr>
      </xdr:nvSpPr>
      <xdr:spPr bwMode="auto">
        <a:xfrm>
          <a:off x="3762375" y="152590500"/>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25705</xdr:rowOff>
    </xdr:to>
    <xdr:sp macro="" textlink="">
      <xdr:nvSpPr>
        <xdr:cNvPr id="142" name="Text Box 91">
          <a:extLst>
            <a:ext uri="{FF2B5EF4-FFF2-40B4-BE49-F238E27FC236}">
              <a16:creationId xmlns:a16="http://schemas.microsoft.com/office/drawing/2014/main" id="{00000000-0008-0000-0100-00008E000000}"/>
            </a:ext>
          </a:extLst>
        </xdr:cNvPr>
        <xdr:cNvSpPr txBox="1">
          <a:spLocks noChangeArrowheads="1"/>
        </xdr:cNvSpPr>
      </xdr:nvSpPr>
      <xdr:spPr bwMode="auto">
        <a:xfrm>
          <a:off x="4467225" y="152590500"/>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25705</xdr:rowOff>
    </xdr:to>
    <xdr:sp macro="" textlink="">
      <xdr:nvSpPr>
        <xdr:cNvPr id="143" name="Text Box 92">
          <a:extLst>
            <a:ext uri="{FF2B5EF4-FFF2-40B4-BE49-F238E27FC236}">
              <a16:creationId xmlns:a16="http://schemas.microsoft.com/office/drawing/2014/main" id="{00000000-0008-0000-0100-00008F000000}"/>
            </a:ext>
          </a:extLst>
        </xdr:cNvPr>
        <xdr:cNvSpPr txBox="1">
          <a:spLocks noChangeArrowheads="1"/>
        </xdr:cNvSpPr>
      </xdr:nvSpPr>
      <xdr:spPr bwMode="auto">
        <a:xfrm>
          <a:off x="4467225" y="152590500"/>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25705</xdr:rowOff>
    </xdr:to>
    <xdr:sp macro="" textlink="">
      <xdr:nvSpPr>
        <xdr:cNvPr id="144" name="Text Box 93">
          <a:extLst>
            <a:ext uri="{FF2B5EF4-FFF2-40B4-BE49-F238E27FC236}">
              <a16:creationId xmlns:a16="http://schemas.microsoft.com/office/drawing/2014/main" id="{00000000-0008-0000-0100-000090000000}"/>
            </a:ext>
          </a:extLst>
        </xdr:cNvPr>
        <xdr:cNvSpPr txBox="1">
          <a:spLocks noChangeArrowheads="1"/>
        </xdr:cNvSpPr>
      </xdr:nvSpPr>
      <xdr:spPr bwMode="auto">
        <a:xfrm>
          <a:off x="4467225" y="152590500"/>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25705</xdr:rowOff>
    </xdr:to>
    <xdr:sp macro="" textlink="">
      <xdr:nvSpPr>
        <xdr:cNvPr id="145" name="Text Box 94">
          <a:extLst>
            <a:ext uri="{FF2B5EF4-FFF2-40B4-BE49-F238E27FC236}">
              <a16:creationId xmlns:a16="http://schemas.microsoft.com/office/drawing/2014/main" id="{00000000-0008-0000-0100-000091000000}"/>
            </a:ext>
          </a:extLst>
        </xdr:cNvPr>
        <xdr:cNvSpPr txBox="1">
          <a:spLocks noChangeArrowheads="1"/>
        </xdr:cNvSpPr>
      </xdr:nvSpPr>
      <xdr:spPr bwMode="auto">
        <a:xfrm>
          <a:off x="4467225" y="152590500"/>
          <a:ext cx="76200" cy="18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44755</xdr:rowOff>
    </xdr:to>
    <xdr:sp macro="" textlink="">
      <xdr:nvSpPr>
        <xdr:cNvPr id="146" name="Text Box 87">
          <a:extLst>
            <a:ext uri="{FF2B5EF4-FFF2-40B4-BE49-F238E27FC236}">
              <a16:creationId xmlns:a16="http://schemas.microsoft.com/office/drawing/2014/main" id="{00000000-0008-0000-0100-000092000000}"/>
            </a:ext>
          </a:extLst>
        </xdr:cNvPr>
        <xdr:cNvSpPr txBox="1">
          <a:spLocks noChangeArrowheads="1"/>
        </xdr:cNvSpPr>
      </xdr:nvSpPr>
      <xdr:spPr bwMode="auto">
        <a:xfrm>
          <a:off x="3762375" y="152590500"/>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44755</xdr:rowOff>
    </xdr:to>
    <xdr:sp macro="" textlink="">
      <xdr:nvSpPr>
        <xdr:cNvPr id="147" name="Text Box 88">
          <a:extLst>
            <a:ext uri="{FF2B5EF4-FFF2-40B4-BE49-F238E27FC236}">
              <a16:creationId xmlns:a16="http://schemas.microsoft.com/office/drawing/2014/main" id="{00000000-0008-0000-0100-000093000000}"/>
            </a:ext>
          </a:extLst>
        </xdr:cNvPr>
        <xdr:cNvSpPr txBox="1">
          <a:spLocks noChangeArrowheads="1"/>
        </xdr:cNvSpPr>
      </xdr:nvSpPr>
      <xdr:spPr bwMode="auto">
        <a:xfrm>
          <a:off x="3762375" y="152590500"/>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44755</xdr:rowOff>
    </xdr:to>
    <xdr:sp macro="" textlink="">
      <xdr:nvSpPr>
        <xdr:cNvPr id="148" name="Text Box 89">
          <a:extLst>
            <a:ext uri="{FF2B5EF4-FFF2-40B4-BE49-F238E27FC236}">
              <a16:creationId xmlns:a16="http://schemas.microsoft.com/office/drawing/2014/main" id="{00000000-0008-0000-0100-000094000000}"/>
            </a:ext>
          </a:extLst>
        </xdr:cNvPr>
        <xdr:cNvSpPr txBox="1">
          <a:spLocks noChangeArrowheads="1"/>
        </xdr:cNvSpPr>
      </xdr:nvSpPr>
      <xdr:spPr bwMode="auto">
        <a:xfrm>
          <a:off x="3762375" y="152590500"/>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44755</xdr:rowOff>
    </xdr:to>
    <xdr:sp macro="" textlink="">
      <xdr:nvSpPr>
        <xdr:cNvPr id="149" name="Text Box 90">
          <a:extLst>
            <a:ext uri="{FF2B5EF4-FFF2-40B4-BE49-F238E27FC236}">
              <a16:creationId xmlns:a16="http://schemas.microsoft.com/office/drawing/2014/main" id="{00000000-0008-0000-0100-000095000000}"/>
            </a:ext>
          </a:extLst>
        </xdr:cNvPr>
        <xdr:cNvSpPr txBox="1">
          <a:spLocks noChangeArrowheads="1"/>
        </xdr:cNvSpPr>
      </xdr:nvSpPr>
      <xdr:spPr bwMode="auto">
        <a:xfrm>
          <a:off x="3762375" y="152590500"/>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44755</xdr:rowOff>
    </xdr:to>
    <xdr:sp macro="" textlink="">
      <xdr:nvSpPr>
        <xdr:cNvPr id="150" name="Text Box 91">
          <a:extLst>
            <a:ext uri="{FF2B5EF4-FFF2-40B4-BE49-F238E27FC236}">
              <a16:creationId xmlns:a16="http://schemas.microsoft.com/office/drawing/2014/main" id="{00000000-0008-0000-0100-000096000000}"/>
            </a:ext>
          </a:extLst>
        </xdr:cNvPr>
        <xdr:cNvSpPr txBox="1">
          <a:spLocks noChangeArrowheads="1"/>
        </xdr:cNvSpPr>
      </xdr:nvSpPr>
      <xdr:spPr bwMode="auto">
        <a:xfrm>
          <a:off x="4467225" y="152590500"/>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44755</xdr:rowOff>
    </xdr:to>
    <xdr:sp macro="" textlink="">
      <xdr:nvSpPr>
        <xdr:cNvPr id="151" name="Text Box 92">
          <a:extLst>
            <a:ext uri="{FF2B5EF4-FFF2-40B4-BE49-F238E27FC236}">
              <a16:creationId xmlns:a16="http://schemas.microsoft.com/office/drawing/2014/main" id="{00000000-0008-0000-0100-000097000000}"/>
            </a:ext>
          </a:extLst>
        </xdr:cNvPr>
        <xdr:cNvSpPr txBox="1">
          <a:spLocks noChangeArrowheads="1"/>
        </xdr:cNvSpPr>
      </xdr:nvSpPr>
      <xdr:spPr bwMode="auto">
        <a:xfrm>
          <a:off x="4467225" y="152590500"/>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44755</xdr:rowOff>
    </xdr:to>
    <xdr:sp macro="" textlink="">
      <xdr:nvSpPr>
        <xdr:cNvPr id="152" name="Text Box 93">
          <a:extLst>
            <a:ext uri="{FF2B5EF4-FFF2-40B4-BE49-F238E27FC236}">
              <a16:creationId xmlns:a16="http://schemas.microsoft.com/office/drawing/2014/main" id="{00000000-0008-0000-0100-000098000000}"/>
            </a:ext>
          </a:extLst>
        </xdr:cNvPr>
        <xdr:cNvSpPr txBox="1">
          <a:spLocks noChangeArrowheads="1"/>
        </xdr:cNvSpPr>
      </xdr:nvSpPr>
      <xdr:spPr bwMode="auto">
        <a:xfrm>
          <a:off x="4467225" y="152590500"/>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44755</xdr:rowOff>
    </xdr:to>
    <xdr:sp macro="" textlink="">
      <xdr:nvSpPr>
        <xdr:cNvPr id="153" name="Text Box 94">
          <a:extLst>
            <a:ext uri="{FF2B5EF4-FFF2-40B4-BE49-F238E27FC236}">
              <a16:creationId xmlns:a16="http://schemas.microsoft.com/office/drawing/2014/main" id="{00000000-0008-0000-0100-000099000000}"/>
            </a:ext>
          </a:extLst>
        </xdr:cNvPr>
        <xdr:cNvSpPr txBox="1">
          <a:spLocks noChangeArrowheads="1"/>
        </xdr:cNvSpPr>
      </xdr:nvSpPr>
      <xdr:spPr bwMode="auto">
        <a:xfrm>
          <a:off x="4467225" y="152590500"/>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44755</xdr:rowOff>
    </xdr:to>
    <xdr:sp macro="" textlink="">
      <xdr:nvSpPr>
        <xdr:cNvPr id="154" name="Text Box 87">
          <a:extLst>
            <a:ext uri="{FF2B5EF4-FFF2-40B4-BE49-F238E27FC236}">
              <a16:creationId xmlns:a16="http://schemas.microsoft.com/office/drawing/2014/main" id="{00000000-0008-0000-0100-00009A000000}"/>
            </a:ext>
          </a:extLst>
        </xdr:cNvPr>
        <xdr:cNvSpPr txBox="1">
          <a:spLocks noChangeArrowheads="1"/>
        </xdr:cNvSpPr>
      </xdr:nvSpPr>
      <xdr:spPr bwMode="auto">
        <a:xfrm>
          <a:off x="3762375" y="152590500"/>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44755</xdr:rowOff>
    </xdr:to>
    <xdr:sp macro="" textlink="">
      <xdr:nvSpPr>
        <xdr:cNvPr id="155" name="Text Box 88">
          <a:extLst>
            <a:ext uri="{FF2B5EF4-FFF2-40B4-BE49-F238E27FC236}">
              <a16:creationId xmlns:a16="http://schemas.microsoft.com/office/drawing/2014/main" id="{00000000-0008-0000-0100-00009B000000}"/>
            </a:ext>
          </a:extLst>
        </xdr:cNvPr>
        <xdr:cNvSpPr txBox="1">
          <a:spLocks noChangeArrowheads="1"/>
        </xdr:cNvSpPr>
      </xdr:nvSpPr>
      <xdr:spPr bwMode="auto">
        <a:xfrm>
          <a:off x="3762375" y="152590500"/>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44755</xdr:rowOff>
    </xdr:to>
    <xdr:sp macro="" textlink="">
      <xdr:nvSpPr>
        <xdr:cNvPr id="156" name="Text Box 89">
          <a:extLst>
            <a:ext uri="{FF2B5EF4-FFF2-40B4-BE49-F238E27FC236}">
              <a16:creationId xmlns:a16="http://schemas.microsoft.com/office/drawing/2014/main" id="{00000000-0008-0000-0100-00009C000000}"/>
            </a:ext>
          </a:extLst>
        </xdr:cNvPr>
        <xdr:cNvSpPr txBox="1">
          <a:spLocks noChangeArrowheads="1"/>
        </xdr:cNvSpPr>
      </xdr:nvSpPr>
      <xdr:spPr bwMode="auto">
        <a:xfrm>
          <a:off x="3762375" y="152590500"/>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44755</xdr:rowOff>
    </xdr:to>
    <xdr:sp macro="" textlink="">
      <xdr:nvSpPr>
        <xdr:cNvPr id="157" name="Text Box 90">
          <a:extLst>
            <a:ext uri="{FF2B5EF4-FFF2-40B4-BE49-F238E27FC236}">
              <a16:creationId xmlns:a16="http://schemas.microsoft.com/office/drawing/2014/main" id="{00000000-0008-0000-0100-00009D000000}"/>
            </a:ext>
          </a:extLst>
        </xdr:cNvPr>
        <xdr:cNvSpPr txBox="1">
          <a:spLocks noChangeArrowheads="1"/>
        </xdr:cNvSpPr>
      </xdr:nvSpPr>
      <xdr:spPr bwMode="auto">
        <a:xfrm>
          <a:off x="3762375" y="152590500"/>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44755</xdr:rowOff>
    </xdr:to>
    <xdr:sp macro="" textlink="">
      <xdr:nvSpPr>
        <xdr:cNvPr id="158" name="Text Box 91">
          <a:extLst>
            <a:ext uri="{FF2B5EF4-FFF2-40B4-BE49-F238E27FC236}">
              <a16:creationId xmlns:a16="http://schemas.microsoft.com/office/drawing/2014/main" id="{00000000-0008-0000-0100-00009E000000}"/>
            </a:ext>
          </a:extLst>
        </xdr:cNvPr>
        <xdr:cNvSpPr txBox="1">
          <a:spLocks noChangeArrowheads="1"/>
        </xdr:cNvSpPr>
      </xdr:nvSpPr>
      <xdr:spPr bwMode="auto">
        <a:xfrm>
          <a:off x="4467225" y="152590500"/>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44755</xdr:rowOff>
    </xdr:to>
    <xdr:sp macro="" textlink="">
      <xdr:nvSpPr>
        <xdr:cNvPr id="159" name="Text Box 92">
          <a:extLst>
            <a:ext uri="{FF2B5EF4-FFF2-40B4-BE49-F238E27FC236}">
              <a16:creationId xmlns:a16="http://schemas.microsoft.com/office/drawing/2014/main" id="{00000000-0008-0000-0100-00009F000000}"/>
            </a:ext>
          </a:extLst>
        </xdr:cNvPr>
        <xdr:cNvSpPr txBox="1">
          <a:spLocks noChangeArrowheads="1"/>
        </xdr:cNvSpPr>
      </xdr:nvSpPr>
      <xdr:spPr bwMode="auto">
        <a:xfrm>
          <a:off x="4467225" y="152590500"/>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44755</xdr:rowOff>
    </xdr:to>
    <xdr:sp macro="" textlink="">
      <xdr:nvSpPr>
        <xdr:cNvPr id="160" name="Text Box 93">
          <a:extLst>
            <a:ext uri="{FF2B5EF4-FFF2-40B4-BE49-F238E27FC236}">
              <a16:creationId xmlns:a16="http://schemas.microsoft.com/office/drawing/2014/main" id="{00000000-0008-0000-0100-0000A0000000}"/>
            </a:ext>
          </a:extLst>
        </xdr:cNvPr>
        <xdr:cNvSpPr txBox="1">
          <a:spLocks noChangeArrowheads="1"/>
        </xdr:cNvSpPr>
      </xdr:nvSpPr>
      <xdr:spPr bwMode="auto">
        <a:xfrm>
          <a:off x="4467225" y="152590500"/>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44755</xdr:rowOff>
    </xdr:to>
    <xdr:sp macro="" textlink="">
      <xdr:nvSpPr>
        <xdr:cNvPr id="161" name="Text Box 94">
          <a:extLst>
            <a:ext uri="{FF2B5EF4-FFF2-40B4-BE49-F238E27FC236}">
              <a16:creationId xmlns:a16="http://schemas.microsoft.com/office/drawing/2014/main" id="{00000000-0008-0000-0100-0000A1000000}"/>
            </a:ext>
          </a:extLst>
        </xdr:cNvPr>
        <xdr:cNvSpPr txBox="1">
          <a:spLocks noChangeArrowheads="1"/>
        </xdr:cNvSpPr>
      </xdr:nvSpPr>
      <xdr:spPr bwMode="auto">
        <a:xfrm>
          <a:off x="4467225" y="152590500"/>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44755</xdr:rowOff>
    </xdr:to>
    <xdr:sp macro="" textlink="">
      <xdr:nvSpPr>
        <xdr:cNvPr id="162" name="Text Box 87">
          <a:extLst>
            <a:ext uri="{FF2B5EF4-FFF2-40B4-BE49-F238E27FC236}">
              <a16:creationId xmlns:a16="http://schemas.microsoft.com/office/drawing/2014/main" id="{00000000-0008-0000-0100-0000A2000000}"/>
            </a:ext>
          </a:extLst>
        </xdr:cNvPr>
        <xdr:cNvSpPr txBox="1">
          <a:spLocks noChangeArrowheads="1"/>
        </xdr:cNvSpPr>
      </xdr:nvSpPr>
      <xdr:spPr bwMode="auto">
        <a:xfrm>
          <a:off x="3762375" y="152590500"/>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44755</xdr:rowOff>
    </xdr:to>
    <xdr:sp macro="" textlink="">
      <xdr:nvSpPr>
        <xdr:cNvPr id="163" name="Text Box 88">
          <a:extLst>
            <a:ext uri="{FF2B5EF4-FFF2-40B4-BE49-F238E27FC236}">
              <a16:creationId xmlns:a16="http://schemas.microsoft.com/office/drawing/2014/main" id="{00000000-0008-0000-0100-0000A3000000}"/>
            </a:ext>
          </a:extLst>
        </xdr:cNvPr>
        <xdr:cNvSpPr txBox="1">
          <a:spLocks noChangeArrowheads="1"/>
        </xdr:cNvSpPr>
      </xdr:nvSpPr>
      <xdr:spPr bwMode="auto">
        <a:xfrm>
          <a:off x="3762375" y="152590500"/>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44755</xdr:rowOff>
    </xdr:to>
    <xdr:sp macro="" textlink="">
      <xdr:nvSpPr>
        <xdr:cNvPr id="164" name="Text Box 89">
          <a:extLst>
            <a:ext uri="{FF2B5EF4-FFF2-40B4-BE49-F238E27FC236}">
              <a16:creationId xmlns:a16="http://schemas.microsoft.com/office/drawing/2014/main" id="{00000000-0008-0000-0100-0000A4000000}"/>
            </a:ext>
          </a:extLst>
        </xdr:cNvPr>
        <xdr:cNvSpPr txBox="1">
          <a:spLocks noChangeArrowheads="1"/>
        </xdr:cNvSpPr>
      </xdr:nvSpPr>
      <xdr:spPr bwMode="auto">
        <a:xfrm>
          <a:off x="3762375" y="152590500"/>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44755</xdr:rowOff>
    </xdr:to>
    <xdr:sp macro="" textlink="">
      <xdr:nvSpPr>
        <xdr:cNvPr id="165" name="Text Box 90">
          <a:extLst>
            <a:ext uri="{FF2B5EF4-FFF2-40B4-BE49-F238E27FC236}">
              <a16:creationId xmlns:a16="http://schemas.microsoft.com/office/drawing/2014/main" id="{00000000-0008-0000-0100-0000A5000000}"/>
            </a:ext>
          </a:extLst>
        </xdr:cNvPr>
        <xdr:cNvSpPr txBox="1">
          <a:spLocks noChangeArrowheads="1"/>
        </xdr:cNvSpPr>
      </xdr:nvSpPr>
      <xdr:spPr bwMode="auto">
        <a:xfrm>
          <a:off x="3762375" y="152590500"/>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44755</xdr:rowOff>
    </xdr:to>
    <xdr:sp macro="" textlink="">
      <xdr:nvSpPr>
        <xdr:cNvPr id="166" name="Text Box 91">
          <a:extLst>
            <a:ext uri="{FF2B5EF4-FFF2-40B4-BE49-F238E27FC236}">
              <a16:creationId xmlns:a16="http://schemas.microsoft.com/office/drawing/2014/main" id="{00000000-0008-0000-0100-0000A6000000}"/>
            </a:ext>
          </a:extLst>
        </xdr:cNvPr>
        <xdr:cNvSpPr txBox="1">
          <a:spLocks noChangeArrowheads="1"/>
        </xdr:cNvSpPr>
      </xdr:nvSpPr>
      <xdr:spPr bwMode="auto">
        <a:xfrm>
          <a:off x="4467225" y="152590500"/>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44755</xdr:rowOff>
    </xdr:to>
    <xdr:sp macro="" textlink="">
      <xdr:nvSpPr>
        <xdr:cNvPr id="167" name="Text Box 92">
          <a:extLst>
            <a:ext uri="{FF2B5EF4-FFF2-40B4-BE49-F238E27FC236}">
              <a16:creationId xmlns:a16="http://schemas.microsoft.com/office/drawing/2014/main" id="{00000000-0008-0000-0100-0000A7000000}"/>
            </a:ext>
          </a:extLst>
        </xdr:cNvPr>
        <xdr:cNvSpPr txBox="1">
          <a:spLocks noChangeArrowheads="1"/>
        </xdr:cNvSpPr>
      </xdr:nvSpPr>
      <xdr:spPr bwMode="auto">
        <a:xfrm>
          <a:off x="4467225" y="152590500"/>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44755</xdr:rowOff>
    </xdr:to>
    <xdr:sp macro="" textlink="">
      <xdr:nvSpPr>
        <xdr:cNvPr id="168" name="Text Box 93">
          <a:extLst>
            <a:ext uri="{FF2B5EF4-FFF2-40B4-BE49-F238E27FC236}">
              <a16:creationId xmlns:a16="http://schemas.microsoft.com/office/drawing/2014/main" id="{00000000-0008-0000-0100-0000A8000000}"/>
            </a:ext>
          </a:extLst>
        </xdr:cNvPr>
        <xdr:cNvSpPr txBox="1">
          <a:spLocks noChangeArrowheads="1"/>
        </xdr:cNvSpPr>
      </xdr:nvSpPr>
      <xdr:spPr bwMode="auto">
        <a:xfrm>
          <a:off x="4467225" y="152590500"/>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44755</xdr:rowOff>
    </xdr:to>
    <xdr:sp macro="" textlink="">
      <xdr:nvSpPr>
        <xdr:cNvPr id="169" name="Text Box 94">
          <a:extLst>
            <a:ext uri="{FF2B5EF4-FFF2-40B4-BE49-F238E27FC236}">
              <a16:creationId xmlns:a16="http://schemas.microsoft.com/office/drawing/2014/main" id="{00000000-0008-0000-0100-0000A9000000}"/>
            </a:ext>
          </a:extLst>
        </xdr:cNvPr>
        <xdr:cNvSpPr txBox="1">
          <a:spLocks noChangeArrowheads="1"/>
        </xdr:cNvSpPr>
      </xdr:nvSpPr>
      <xdr:spPr bwMode="auto">
        <a:xfrm>
          <a:off x="4467225" y="152590500"/>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44755</xdr:rowOff>
    </xdr:to>
    <xdr:sp macro="" textlink="">
      <xdr:nvSpPr>
        <xdr:cNvPr id="170" name="Text Box 87">
          <a:extLst>
            <a:ext uri="{FF2B5EF4-FFF2-40B4-BE49-F238E27FC236}">
              <a16:creationId xmlns:a16="http://schemas.microsoft.com/office/drawing/2014/main" id="{00000000-0008-0000-0100-0000AA000000}"/>
            </a:ext>
          </a:extLst>
        </xdr:cNvPr>
        <xdr:cNvSpPr txBox="1">
          <a:spLocks noChangeArrowheads="1"/>
        </xdr:cNvSpPr>
      </xdr:nvSpPr>
      <xdr:spPr bwMode="auto">
        <a:xfrm>
          <a:off x="3762375" y="152590500"/>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44755</xdr:rowOff>
    </xdr:to>
    <xdr:sp macro="" textlink="">
      <xdr:nvSpPr>
        <xdr:cNvPr id="171" name="Text Box 88">
          <a:extLst>
            <a:ext uri="{FF2B5EF4-FFF2-40B4-BE49-F238E27FC236}">
              <a16:creationId xmlns:a16="http://schemas.microsoft.com/office/drawing/2014/main" id="{00000000-0008-0000-0100-0000AB000000}"/>
            </a:ext>
          </a:extLst>
        </xdr:cNvPr>
        <xdr:cNvSpPr txBox="1">
          <a:spLocks noChangeArrowheads="1"/>
        </xdr:cNvSpPr>
      </xdr:nvSpPr>
      <xdr:spPr bwMode="auto">
        <a:xfrm>
          <a:off x="3762375" y="152590500"/>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44755</xdr:rowOff>
    </xdr:to>
    <xdr:sp macro="" textlink="">
      <xdr:nvSpPr>
        <xdr:cNvPr id="172" name="Text Box 89">
          <a:extLst>
            <a:ext uri="{FF2B5EF4-FFF2-40B4-BE49-F238E27FC236}">
              <a16:creationId xmlns:a16="http://schemas.microsoft.com/office/drawing/2014/main" id="{00000000-0008-0000-0100-0000AC000000}"/>
            </a:ext>
          </a:extLst>
        </xdr:cNvPr>
        <xdr:cNvSpPr txBox="1">
          <a:spLocks noChangeArrowheads="1"/>
        </xdr:cNvSpPr>
      </xdr:nvSpPr>
      <xdr:spPr bwMode="auto">
        <a:xfrm>
          <a:off x="3762375" y="152590500"/>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44755</xdr:rowOff>
    </xdr:to>
    <xdr:sp macro="" textlink="">
      <xdr:nvSpPr>
        <xdr:cNvPr id="173" name="Text Box 90">
          <a:extLst>
            <a:ext uri="{FF2B5EF4-FFF2-40B4-BE49-F238E27FC236}">
              <a16:creationId xmlns:a16="http://schemas.microsoft.com/office/drawing/2014/main" id="{00000000-0008-0000-0100-0000AD000000}"/>
            </a:ext>
          </a:extLst>
        </xdr:cNvPr>
        <xdr:cNvSpPr txBox="1">
          <a:spLocks noChangeArrowheads="1"/>
        </xdr:cNvSpPr>
      </xdr:nvSpPr>
      <xdr:spPr bwMode="auto">
        <a:xfrm>
          <a:off x="3762375" y="152590500"/>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44755</xdr:rowOff>
    </xdr:to>
    <xdr:sp macro="" textlink="">
      <xdr:nvSpPr>
        <xdr:cNvPr id="174" name="Text Box 91">
          <a:extLst>
            <a:ext uri="{FF2B5EF4-FFF2-40B4-BE49-F238E27FC236}">
              <a16:creationId xmlns:a16="http://schemas.microsoft.com/office/drawing/2014/main" id="{00000000-0008-0000-0100-0000AE000000}"/>
            </a:ext>
          </a:extLst>
        </xdr:cNvPr>
        <xdr:cNvSpPr txBox="1">
          <a:spLocks noChangeArrowheads="1"/>
        </xdr:cNvSpPr>
      </xdr:nvSpPr>
      <xdr:spPr bwMode="auto">
        <a:xfrm>
          <a:off x="4467225" y="152590500"/>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44755</xdr:rowOff>
    </xdr:to>
    <xdr:sp macro="" textlink="">
      <xdr:nvSpPr>
        <xdr:cNvPr id="175" name="Text Box 92">
          <a:extLst>
            <a:ext uri="{FF2B5EF4-FFF2-40B4-BE49-F238E27FC236}">
              <a16:creationId xmlns:a16="http://schemas.microsoft.com/office/drawing/2014/main" id="{00000000-0008-0000-0100-0000AF000000}"/>
            </a:ext>
          </a:extLst>
        </xdr:cNvPr>
        <xdr:cNvSpPr txBox="1">
          <a:spLocks noChangeArrowheads="1"/>
        </xdr:cNvSpPr>
      </xdr:nvSpPr>
      <xdr:spPr bwMode="auto">
        <a:xfrm>
          <a:off x="4467225" y="152590500"/>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44755</xdr:rowOff>
    </xdr:to>
    <xdr:sp macro="" textlink="">
      <xdr:nvSpPr>
        <xdr:cNvPr id="176" name="Text Box 93">
          <a:extLst>
            <a:ext uri="{FF2B5EF4-FFF2-40B4-BE49-F238E27FC236}">
              <a16:creationId xmlns:a16="http://schemas.microsoft.com/office/drawing/2014/main" id="{00000000-0008-0000-0100-0000B0000000}"/>
            </a:ext>
          </a:extLst>
        </xdr:cNvPr>
        <xdr:cNvSpPr txBox="1">
          <a:spLocks noChangeArrowheads="1"/>
        </xdr:cNvSpPr>
      </xdr:nvSpPr>
      <xdr:spPr bwMode="auto">
        <a:xfrm>
          <a:off x="4467225" y="152590500"/>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44755</xdr:rowOff>
    </xdr:to>
    <xdr:sp macro="" textlink="">
      <xdr:nvSpPr>
        <xdr:cNvPr id="177" name="Text Box 94">
          <a:extLst>
            <a:ext uri="{FF2B5EF4-FFF2-40B4-BE49-F238E27FC236}">
              <a16:creationId xmlns:a16="http://schemas.microsoft.com/office/drawing/2014/main" id="{00000000-0008-0000-0100-0000B1000000}"/>
            </a:ext>
          </a:extLst>
        </xdr:cNvPr>
        <xdr:cNvSpPr txBox="1">
          <a:spLocks noChangeArrowheads="1"/>
        </xdr:cNvSpPr>
      </xdr:nvSpPr>
      <xdr:spPr bwMode="auto">
        <a:xfrm>
          <a:off x="4467225" y="152590500"/>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44755</xdr:rowOff>
    </xdr:to>
    <xdr:sp macro="" textlink="">
      <xdr:nvSpPr>
        <xdr:cNvPr id="178" name="Text Box 87">
          <a:extLst>
            <a:ext uri="{FF2B5EF4-FFF2-40B4-BE49-F238E27FC236}">
              <a16:creationId xmlns:a16="http://schemas.microsoft.com/office/drawing/2014/main" id="{00000000-0008-0000-0100-0000B2000000}"/>
            </a:ext>
          </a:extLst>
        </xdr:cNvPr>
        <xdr:cNvSpPr txBox="1">
          <a:spLocks noChangeArrowheads="1"/>
        </xdr:cNvSpPr>
      </xdr:nvSpPr>
      <xdr:spPr bwMode="auto">
        <a:xfrm>
          <a:off x="3762375" y="152590500"/>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44755</xdr:rowOff>
    </xdr:to>
    <xdr:sp macro="" textlink="">
      <xdr:nvSpPr>
        <xdr:cNvPr id="179" name="Text Box 88">
          <a:extLst>
            <a:ext uri="{FF2B5EF4-FFF2-40B4-BE49-F238E27FC236}">
              <a16:creationId xmlns:a16="http://schemas.microsoft.com/office/drawing/2014/main" id="{00000000-0008-0000-0100-0000B3000000}"/>
            </a:ext>
          </a:extLst>
        </xdr:cNvPr>
        <xdr:cNvSpPr txBox="1">
          <a:spLocks noChangeArrowheads="1"/>
        </xdr:cNvSpPr>
      </xdr:nvSpPr>
      <xdr:spPr bwMode="auto">
        <a:xfrm>
          <a:off x="3762375" y="152590500"/>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44755</xdr:rowOff>
    </xdr:to>
    <xdr:sp macro="" textlink="">
      <xdr:nvSpPr>
        <xdr:cNvPr id="180" name="Text Box 89">
          <a:extLst>
            <a:ext uri="{FF2B5EF4-FFF2-40B4-BE49-F238E27FC236}">
              <a16:creationId xmlns:a16="http://schemas.microsoft.com/office/drawing/2014/main" id="{00000000-0008-0000-0100-0000B4000000}"/>
            </a:ext>
          </a:extLst>
        </xdr:cNvPr>
        <xdr:cNvSpPr txBox="1">
          <a:spLocks noChangeArrowheads="1"/>
        </xdr:cNvSpPr>
      </xdr:nvSpPr>
      <xdr:spPr bwMode="auto">
        <a:xfrm>
          <a:off x="3762375" y="152590500"/>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44755</xdr:rowOff>
    </xdr:to>
    <xdr:sp macro="" textlink="">
      <xdr:nvSpPr>
        <xdr:cNvPr id="181" name="Text Box 90">
          <a:extLst>
            <a:ext uri="{FF2B5EF4-FFF2-40B4-BE49-F238E27FC236}">
              <a16:creationId xmlns:a16="http://schemas.microsoft.com/office/drawing/2014/main" id="{00000000-0008-0000-0100-0000B5000000}"/>
            </a:ext>
          </a:extLst>
        </xdr:cNvPr>
        <xdr:cNvSpPr txBox="1">
          <a:spLocks noChangeArrowheads="1"/>
        </xdr:cNvSpPr>
      </xdr:nvSpPr>
      <xdr:spPr bwMode="auto">
        <a:xfrm>
          <a:off x="3762375" y="152590500"/>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44755</xdr:rowOff>
    </xdr:to>
    <xdr:sp macro="" textlink="">
      <xdr:nvSpPr>
        <xdr:cNvPr id="182" name="Text Box 91">
          <a:extLst>
            <a:ext uri="{FF2B5EF4-FFF2-40B4-BE49-F238E27FC236}">
              <a16:creationId xmlns:a16="http://schemas.microsoft.com/office/drawing/2014/main" id="{00000000-0008-0000-0100-0000B6000000}"/>
            </a:ext>
          </a:extLst>
        </xdr:cNvPr>
        <xdr:cNvSpPr txBox="1">
          <a:spLocks noChangeArrowheads="1"/>
        </xdr:cNvSpPr>
      </xdr:nvSpPr>
      <xdr:spPr bwMode="auto">
        <a:xfrm>
          <a:off x="4467225" y="152590500"/>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44755</xdr:rowOff>
    </xdr:to>
    <xdr:sp macro="" textlink="">
      <xdr:nvSpPr>
        <xdr:cNvPr id="183" name="Text Box 92">
          <a:extLst>
            <a:ext uri="{FF2B5EF4-FFF2-40B4-BE49-F238E27FC236}">
              <a16:creationId xmlns:a16="http://schemas.microsoft.com/office/drawing/2014/main" id="{00000000-0008-0000-0100-0000B7000000}"/>
            </a:ext>
          </a:extLst>
        </xdr:cNvPr>
        <xdr:cNvSpPr txBox="1">
          <a:spLocks noChangeArrowheads="1"/>
        </xdr:cNvSpPr>
      </xdr:nvSpPr>
      <xdr:spPr bwMode="auto">
        <a:xfrm>
          <a:off x="4467225" y="152590500"/>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44755</xdr:rowOff>
    </xdr:to>
    <xdr:sp macro="" textlink="">
      <xdr:nvSpPr>
        <xdr:cNvPr id="184" name="Text Box 93">
          <a:extLst>
            <a:ext uri="{FF2B5EF4-FFF2-40B4-BE49-F238E27FC236}">
              <a16:creationId xmlns:a16="http://schemas.microsoft.com/office/drawing/2014/main" id="{00000000-0008-0000-0100-0000B8000000}"/>
            </a:ext>
          </a:extLst>
        </xdr:cNvPr>
        <xdr:cNvSpPr txBox="1">
          <a:spLocks noChangeArrowheads="1"/>
        </xdr:cNvSpPr>
      </xdr:nvSpPr>
      <xdr:spPr bwMode="auto">
        <a:xfrm>
          <a:off x="4467225" y="152590500"/>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44755</xdr:rowOff>
    </xdr:to>
    <xdr:sp macro="" textlink="">
      <xdr:nvSpPr>
        <xdr:cNvPr id="185" name="Text Box 94">
          <a:extLst>
            <a:ext uri="{FF2B5EF4-FFF2-40B4-BE49-F238E27FC236}">
              <a16:creationId xmlns:a16="http://schemas.microsoft.com/office/drawing/2014/main" id="{00000000-0008-0000-0100-0000B9000000}"/>
            </a:ext>
          </a:extLst>
        </xdr:cNvPr>
        <xdr:cNvSpPr txBox="1">
          <a:spLocks noChangeArrowheads="1"/>
        </xdr:cNvSpPr>
      </xdr:nvSpPr>
      <xdr:spPr bwMode="auto">
        <a:xfrm>
          <a:off x="4467225" y="152590500"/>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44755</xdr:rowOff>
    </xdr:to>
    <xdr:sp macro="" textlink="">
      <xdr:nvSpPr>
        <xdr:cNvPr id="186" name="Text Box 87">
          <a:extLst>
            <a:ext uri="{FF2B5EF4-FFF2-40B4-BE49-F238E27FC236}">
              <a16:creationId xmlns:a16="http://schemas.microsoft.com/office/drawing/2014/main" id="{00000000-0008-0000-0100-0000BA000000}"/>
            </a:ext>
          </a:extLst>
        </xdr:cNvPr>
        <xdr:cNvSpPr txBox="1">
          <a:spLocks noChangeArrowheads="1"/>
        </xdr:cNvSpPr>
      </xdr:nvSpPr>
      <xdr:spPr bwMode="auto">
        <a:xfrm>
          <a:off x="3762375" y="152590500"/>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44755</xdr:rowOff>
    </xdr:to>
    <xdr:sp macro="" textlink="">
      <xdr:nvSpPr>
        <xdr:cNvPr id="187" name="Text Box 88">
          <a:extLst>
            <a:ext uri="{FF2B5EF4-FFF2-40B4-BE49-F238E27FC236}">
              <a16:creationId xmlns:a16="http://schemas.microsoft.com/office/drawing/2014/main" id="{00000000-0008-0000-0100-0000BB000000}"/>
            </a:ext>
          </a:extLst>
        </xdr:cNvPr>
        <xdr:cNvSpPr txBox="1">
          <a:spLocks noChangeArrowheads="1"/>
        </xdr:cNvSpPr>
      </xdr:nvSpPr>
      <xdr:spPr bwMode="auto">
        <a:xfrm>
          <a:off x="3762375" y="152590500"/>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44755</xdr:rowOff>
    </xdr:to>
    <xdr:sp macro="" textlink="">
      <xdr:nvSpPr>
        <xdr:cNvPr id="188" name="Text Box 89">
          <a:extLst>
            <a:ext uri="{FF2B5EF4-FFF2-40B4-BE49-F238E27FC236}">
              <a16:creationId xmlns:a16="http://schemas.microsoft.com/office/drawing/2014/main" id="{00000000-0008-0000-0100-0000BC000000}"/>
            </a:ext>
          </a:extLst>
        </xdr:cNvPr>
        <xdr:cNvSpPr txBox="1">
          <a:spLocks noChangeArrowheads="1"/>
        </xdr:cNvSpPr>
      </xdr:nvSpPr>
      <xdr:spPr bwMode="auto">
        <a:xfrm>
          <a:off x="3762375" y="152590500"/>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44755</xdr:rowOff>
    </xdr:to>
    <xdr:sp macro="" textlink="">
      <xdr:nvSpPr>
        <xdr:cNvPr id="189" name="Text Box 90">
          <a:extLst>
            <a:ext uri="{FF2B5EF4-FFF2-40B4-BE49-F238E27FC236}">
              <a16:creationId xmlns:a16="http://schemas.microsoft.com/office/drawing/2014/main" id="{00000000-0008-0000-0100-0000BD000000}"/>
            </a:ext>
          </a:extLst>
        </xdr:cNvPr>
        <xdr:cNvSpPr txBox="1">
          <a:spLocks noChangeArrowheads="1"/>
        </xdr:cNvSpPr>
      </xdr:nvSpPr>
      <xdr:spPr bwMode="auto">
        <a:xfrm>
          <a:off x="3762375" y="152590500"/>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44755</xdr:rowOff>
    </xdr:to>
    <xdr:sp macro="" textlink="">
      <xdr:nvSpPr>
        <xdr:cNvPr id="190" name="Text Box 91">
          <a:extLst>
            <a:ext uri="{FF2B5EF4-FFF2-40B4-BE49-F238E27FC236}">
              <a16:creationId xmlns:a16="http://schemas.microsoft.com/office/drawing/2014/main" id="{00000000-0008-0000-0100-0000BE000000}"/>
            </a:ext>
          </a:extLst>
        </xdr:cNvPr>
        <xdr:cNvSpPr txBox="1">
          <a:spLocks noChangeArrowheads="1"/>
        </xdr:cNvSpPr>
      </xdr:nvSpPr>
      <xdr:spPr bwMode="auto">
        <a:xfrm>
          <a:off x="4467225" y="152590500"/>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44755</xdr:rowOff>
    </xdr:to>
    <xdr:sp macro="" textlink="">
      <xdr:nvSpPr>
        <xdr:cNvPr id="191" name="Text Box 92">
          <a:extLst>
            <a:ext uri="{FF2B5EF4-FFF2-40B4-BE49-F238E27FC236}">
              <a16:creationId xmlns:a16="http://schemas.microsoft.com/office/drawing/2014/main" id="{00000000-0008-0000-0100-0000BF000000}"/>
            </a:ext>
          </a:extLst>
        </xdr:cNvPr>
        <xdr:cNvSpPr txBox="1">
          <a:spLocks noChangeArrowheads="1"/>
        </xdr:cNvSpPr>
      </xdr:nvSpPr>
      <xdr:spPr bwMode="auto">
        <a:xfrm>
          <a:off x="4467225" y="152590500"/>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44755</xdr:rowOff>
    </xdr:to>
    <xdr:sp macro="" textlink="">
      <xdr:nvSpPr>
        <xdr:cNvPr id="192" name="Text Box 93">
          <a:extLst>
            <a:ext uri="{FF2B5EF4-FFF2-40B4-BE49-F238E27FC236}">
              <a16:creationId xmlns:a16="http://schemas.microsoft.com/office/drawing/2014/main" id="{00000000-0008-0000-0100-0000C0000000}"/>
            </a:ext>
          </a:extLst>
        </xdr:cNvPr>
        <xdr:cNvSpPr txBox="1">
          <a:spLocks noChangeArrowheads="1"/>
        </xdr:cNvSpPr>
      </xdr:nvSpPr>
      <xdr:spPr bwMode="auto">
        <a:xfrm>
          <a:off x="4467225" y="152590500"/>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44755</xdr:rowOff>
    </xdr:to>
    <xdr:sp macro="" textlink="">
      <xdr:nvSpPr>
        <xdr:cNvPr id="193" name="Text Box 94">
          <a:extLst>
            <a:ext uri="{FF2B5EF4-FFF2-40B4-BE49-F238E27FC236}">
              <a16:creationId xmlns:a16="http://schemas.microsoft.com/office/drawing/2014/main" id="{00000000-0008-0000-0100-0000C1000000}"/>
            </a:ext>
          </a:extLst>
        </xdr:cNvPr>
        <xdr:cNvSpPr txBox="1">
          <a:spLocks noChangeArrowheads="1"/>
        </xdr:cNvSpPr>
      </xdr:nvSpPr>
      <xdr:spPr bwMode="auto">
        <a:xfrm>
          <a:off x="4467225" y="152590500"/>
          <a:ext cx="76200" cy="20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25706</xdr:rowOff>
    </xdr:to>
    <xdr:sp macro="" textlink="">
      <xdr:nvSpPr>
        <xdr:cNvPr id="194" name="Text Box 87">
          <a:extLst>
            <a:ext uri="{FF2B5EF4-FFF2-40B4-BE49-F238E27FC236}">
              <a16:creationId xmlns:a16="http://schemas.microsoft.com/office/drawing/2014/main" id="{00000000-0008-0000-0100-0000C2000000}"/>
            </a:ext>
          </a:extLst>
        </xdr:cNvPr>
        <xdr:cNvSpPr txBox="1">
          <a:spLocks noChangeArrowheads="1"/>
        </xdr:cNvSpPr>
      </xdr:nvSpPr>
      <xdr:spPr bwMode="auto">
        <a:xfrm>
          <a:off x="376237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25706</xdr:rowOff>
    </xdr:to>
    <xdr:sp macro="" textlink="">
      <xdr:nvSpPr>
        <xdr:cNvPr id="195" name="Text Box 88">
          <a:extLst>
            <a:ext uri="{FF2B5EF4-FFF2-40B4-BE49-F238E27FC236}">
              <a16:creationId xmlns:a16="http://schemas.microsoft.com/office/drawing/2014/main" id="{00000000-0008-0000-0100-0000C3000000}"/>
            </a:ext>
          </a:extLst>
        </xdr:cNvPr>
        <xdr:cNvSpPr txBox="1">
          <a:spLocks noChangeArrowheads="1"/>
        </xdr:cNvSpPr>
      </xdr:nvSpPr>
      <xdr:spPr bwMode="auto">
        <a:xfrm>
          <a:off x="376237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25706</xdr:rowOff>
    </xdr:to>
    <xdr:sp macro="" textlink="">
      <xdr:nvSpPr>
        <xdr:cNvPr id="196" name="Text Box 89">
          <a:extLst>
            <a:ext uri="{FF2B5EF4-FFF2-40B4-BE49-F238E27FC236}">
              <a16:creationId xmlns:a16="http://schemas.microsoft.com/office/drawing/2014/main" id="{00000000-0008-0000-0100-0000C4000000}"/>
            </a:ext>
          </a:extLst>
        </xdr:cNvPr>
        <xdr:cNvSpPr txBox="1">
          <a:spLocks noChangeArrowheads="1"/>
        </xdr:cNvSpPr>
      </xdr:nvSpPr>
      <xdr:spPr bwMode="auto">
        <a:xfrm>
          <a:off x="376237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25706</xdr:rowOff>
    </xdr:to>
    <xdr:sp macro="" textlink="">
      <xdr:nvSpPr>
        <xdr:cNvPr id="197" name="Text Box 90">
          <a:extLst>
            <a:ext uri="{FF2B5EF4-FFF2-40B4-BE49-F238E27FC236}">
              <a16:creationId xmlns:a16="http://schemas.microsoft.com/office/drawing/2014/main" id="{00000000-0008-0000-0100-0000C5000000}"/>
            </a:ext>
          </a:extLst>
        </xdr:cNvPr>
        <xdr:cNvSpPr txBox="1">
          <a:spLocks noChangeArrowheads="1"/>
        </xdr:cNvSpPr>
      </xdr:nvSpPr>
      <xdr:spPr bwMode="auto">
        <a:xfrm>
          <a:off x="376237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25706</xdr:rowOff>
    </xdr:to>
    <xdr:sp macro="" textlink="">
      <xdr:nvSpPr>
        <xdr:cNvPr id="198" name="Text Box 91">
          <a:extLst>
            <a:ext uri="{FF2B5EF4-FFF2-40B4-BE49-F238E27FC236}">
              <a16:creationId xmlns:a16="http://schemas.microsoft.com/office/drawing/2014/main" id="{00000000-0008-0000-0100-0000C6000000}"/>
            </a:ext>
          </a:extLst>
        </xdr:cNvPr>
        <xdr:cNvSpPr txBox="1">
          <a:spLocks noChangeArrowheads="1"/>
        </xdr:cNvSpPr>
      </xdr:nvSpPr>
      <xdr:spPr bwMode="auto">
        <a:xfrm>
          <a:off x="446722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25706</xdr:rowOff>
    </xdr:to>
    <xdr:sp macro="" textlink="">
      <xdr:nvSpPr>
        <xdr:cNvPr id="199" name="Text Box 92">
          <a:extLst>
            <a:ext uri="{FF2B5EF4-FFF2-40B4-BE49-F238E27FC236}">
              <a16:creationId xmlns:a16="http://schemas.microsoft.com/office/drawing/2014/main" id="{00000000-0008-0000-0100-0000C7000000}"/>
            </a:ext>
          </a:extLst>
        </xdr:cNvPr>
        <xdr:cNvSpPr txBox="1">
          <a:spLocks noChangeArrowheads="1"/>
        </xdr:cNvSpPr>
      </xdr:nvSpPr>
      <xdr:spPr bwMode="auto">
        <a:xfrm>
          <a:off x="446722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25706</xdr:rowOff>
    </xdr:to>
    <xdr:sp macro="" textlink="">
      <xdr:nvSpPr>
        <xdr:cNvPr id="200" name="Text Box 93">
          <a:extLst>
            <a:ext uri="{FF2B5EF4-FFF2-40B4-BE49-F238E27FC236}">
              <a16:creationId xmlns:a16="http://schemas.microsoft.com/office/drawing/2014/main" id="{00000000-0008-0000-0100-0000C8000000}"/>
            </a:ext>
          </a:extLst>
        </xdr:cNvPr>
        <xdr:cNvSpPr txBox="1">
          <a:spLocks noChangeArrowheads="1"/>
        </xdr:cNvSpPr>
      </xdr:nvSpPr>
      <xdr:spPr bwMode="auto">
        <a:xfrm>
          <a:off x="446722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25706</xdr:rowOff>
    </xdr:to>
    <xdr:sp macro="" textlink="">
      <xdr:nvSpPr>
        <xdr:cNvPr id="201" name="Text Box 94">
          <a:extLst>
            <a:ext uri="{FF2B5EF4-FFF2-40B4-BE49-F238E27FC236}">
              <a16:creationId xmlns:a16="http://schemas.microsoft.com/office/drawing/2014/main" id="{00000000-0008-0000-0100-0000C9000000}"/>
            </a:ext>
          </a:extLst>
        </xdr:cNvPr>
        <xdr:cNvSpPr txBox="1">
          <a:spLocks noChangeArrowheads="1"/>
        </xdr:cNvSpPr>
      </xdr:nvSpPr>
      <xdr:spPr bwMode="auto">
        <a:xfrm>
          <a:off x="446722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25706</xdr:rowOff>
    </xdr:to>
    <xdr:sp macro="" textlink="">
      <xdr:nvSpPr>
        <xdr:cNvPr id="202" name="Text Box 87">
          <a:extLst>
            <a:ext uri="{FF2B5EF4-FFF2-40B4-BE49-F238E27FC236}">
              <a16:creationId xmlns:a16="http://schemas.microsoft.com/office/drawing/2014/main" id="{00000000-0008-0000-0100-0000CA000000}"/>
            </a:ext>
          </a:extLst>
        </xdr:cNvPr>
        <xdr:cNvSpPr txBox="1">
          <a:spLocks noChangeArrowheads="1"/>
        </xdr:cNvSpPr>
      </xdr:nvSpPr>
      <xdr:spPr bwMode="auto">
        <a:xfrm>
          <a:off x="376237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25706</xdr:rowOff>
    </xdr:to>
    <xdr:sp macro="" textlink="">
      <xdr:nvSpPr>
        <xdr:cNvPr id="203" name="Text Box 88">
          <a:extLst>
            <a:ext uri="{FF2B5EF4-FFF2-40B4-BE49-F238E27FC236}">
              <a16:creationId xmlns:a16="http://schemas.microsoft.com/office/drawing/2014/main" id="{00000000-0008-0000-0100-0000CB000000}"/>
            </a:ext>
          </a:extLst>
        </xdr:cNvPr>
        <xdr:cNvSpPr txBox="1">
          <a:spLocks noChangeArrowheads="1"/>
        </xdr:cNvSpPr>
      </xdr:nvSpPr>
      <xdr:spPr bwMode="auto">
        <a:xfrm>
          <a:off x="376237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25706</xdr:rowOff>
    </xdr:to>
    <xdr:sp macro="" textlink="">
      <xdr:nvSpPr>
        <xdr:cNvPr id="204" name="Text Box 89">
          <a:extLst>
            <a:ext uri="{FF2B5EF4-FFF2-40B4-BE49-F238E27FC236}">
              <a16:creationId xmlns:a16="http://schemas.microsoft.com/office/drawing/2014/main" id="{00000000-0008-0000-0100-0000CC000000}"/>
            </a:ext>
          </a:extLst>
        </xdr:cNvPr>
        <xdr:cNvSpPr txBox="1">
          <a:spLocks noChangeArrowheads="1"/>
        </xdr:cNvSpPr>
      </xdr:nvSpPr>
      <xdr:spPr bwMode="auto">
        <a:xfrm>
          <a:off x="376237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25706</xdr:rowOff>
    </xdr:to>
    <xdr:sp macro="" textlink="">
      <xdr:nvSpPr>
        <xdr:cNvPr id="205" name="Text Box 90">
          <a:extLst>
            <a:ext uri="{FF2B5EF4-FFF2-40B4-BE49-F238E27FC236}">
              <a16:creationId xmlns:a16="http://schemas.microsoft.com/office/drawing/2014/main" id="{00000000-0008-0000-0100-0000CD000000}"/>
            </a:ext>
          </a:extLst>
        </xdr:cNvPr>
        <xdr:cNvSpPr txBox="1">
          <a:spLocks noChangeArrowheads="1"/>
        </xdr:cNvSpPr>
      </xdr:nvSpPr>
      <xdr:spPr bwMode="auto">
        <a:xfrm>
          <a:off x="376237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25706</xdr:rowOff>
    </xdr:to>
    <xdr:sp macro="" textlink="">
      <xdr:nvSpPr>
        <xdr:cNvPr id="206" name="Text Box 91">
          <a:extLst>
            <a:ext uri="{FF2B5EF4-FFF2-40B4-BE49-F238E27FC236}">
              <a16:creationId xmlns:a16="http://schemas.microsoft.com/office/drawing/2014/main" id="{00000000-0008-0000-0100-0000CE000000}"/>
            </a:ext>
          </a:extLst>
        </xdr:cNvPr>
        <xdr:cNvSpPr txBox="1">
          <a:spLocks noChangeArrowheads="1"/>
        </xdr:cNvSpPr>
      </xdr:nvSpPr>
      <xdr:spPr bwMode="auto">
        <a:xfrm>
          <a:off x="446722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25706</xdr:rowOff>
    </xdr:to>
    <xdr:sp macro="" textlink="">
      <xdr:nvSpPr>
        <xdr:cNvPr id="207" name="Text Box 92">
          <a:extLst>
            <a:ext uri="{FF2B5EF4-FFF2-40B4-BE49-F238E27FC236}">
              <a16:creationId xmlns:a16="http://schemas.microsoft.com/office/drawing/2014/main" id="{00000000-0008-0000-0100-0000CF000000}"/>
            </a:ext>
          </a:extLst>
        </xdr:cNvPr>
        <xdr:cNvSpPr txBox="1">
          <a:spLocks noChangeArrowheads="1"/>
        </xdr:cNvSpPr>
      </xdr:nvSpPr>
      <xdr:spPr bwMode="auto">
        <a:xfrm>
          <a:off x="446722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25706</xdr:rowOff>
    </xdr:to>
    <xdr:sp macro="" textlink="">
      <xdr:nvSpPr>
        <xdr:cNvPr id="208" name="Text Box 93">
          <a:extLst>
            <a:ext uri="{FF2B5EF4-FFF2-40B4-BE49-F238E27FC236}">
              <a16:creationId xmlns:a16="http://schemas.microsoft.com/office/drawing/2014/main" id="{00000000-0008-0000-0100-0000D0000000}"/>
            </a:ext>
          </a:extLst>
        </xdr:cNvPr>
        <xdr:cNvSpPr txBox="1">
          <a:spLocks noChangeArrowheads="1"/>
        </xdr:cNvSpPr>
      </xdr:nvSpPr>
      <xdr:spPr bwMode="auto">
        <a:xfrm>
          <a:off x="446722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25706</xdr:rowOff>
    </xdr:to>
    <xdr:sp macro="" textlink="">
      <xdr:nvSpPr>
        <xdr:cNvPr id="209" name="Text Box 94">
          <a:extLst>
            <a:ext uri="{FF2B5EF4-FFF2-40B4-BE49-F238E27FC236}">
              <a16:creationId xmlns:a16="http://schemas.microsoft.com/office/drawing/2014/main" id="{00000000-0008-0000-0100-0000D1000000}"/>
            </a:ext>
          </a:extLst>
        </xdr:cNvPr>
        <xdr:cNvSpPr txBox="1">
          <a:spLocks noChangeArrowheads="1"/>
        </xdr:cNvSpPr>
      </xdr:nvSpPr>
      <xdr:spPr bwMode="auto">
        <a:xfrm>
          <a:off x="446722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25706</xdr:rowOff>
    </xdr:to>
    <xdr:sp macro="" textlink="">
      <xdr:nvSpPr>
        <xdr:cNvPr id="210" name="Text Box 87">
          <a:extLst>
            <a:ext uri="{FF2B5EF4-FFF2-40B4-BE49-F238E27FC236}">
              <a16:creationId xmlns:a16="http://schemas.microsoft.com/office/drawing/2014/main" id="{00000000-0008-0000-0100-0000D2000000}"/>
            </a:ext>
          </a:extLst>
        </xdr:cNvPr>
        <xdr:cNvSpPr txBox="1">
          <a:spLocks noChangeArrowheads="1"/>
        </xdr:cNvSpPr>
      </xdr:nvSpPr>
      <xdr:spPr bwMode="auto">
        <a:xfrm>
          <a:off x="376237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25706</xdr:rowOff>
    </xdr:to>
    <xdr:sp macro="" textlink="">
      <xdr:nvSpPr>
        <xdr:cNvPr id="211" name="Text Box 88">
          <a:extLst>
            <a:ext uri="{FF2B5EF4-FFF2-40B4-BE49-F238E27FC236}">
              <a16:creationId xmlns:a16="http://schemas.microsoft.com/office/drawing/2014/main" id="{00000000-0008-0000-0100-0000D3000000}"/>
            </a:ext>
          </a:extLst>
        </xdr:cNvPr>
        <xdr:cNvSpPr txBox="1">
          <a:spLocks noChangeArrowheads="1"/>
        </xdr:cNvSpPr>
      </xdr:nvSpPr>
      <xdr:spPr bwMode="auto">
        <a:xfrm>
          <a:off x="376237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25706</xdr:rowOff>
    </xdr:to>
    <xdr:sp macro="" textlink="">
      <xdr:nvSpPr>
        <xdr:cNvPr id="212" name="Text Box 89">
          <a:extLst>
            <a:ext uri="{FF2B5EF4-FFF2-40B4-BE49-F238E27FC236}">
              <a16:creationId xmlns:a16="http://schemas.microsoft.com/office/drawing/2014/main" id="{00000000-0008-0000-0100-0000D4000000}"/>
            </a:ext>
          </a:extLst>
        </xdr:cNvPr>
        <xdr:cNvSpPr txBox="1">
          <a:spLocks noChangeArrowheads="1"/>
        </xdr:cNvSpPr>
      </xdr:nvSpPr>
      <xdr:spPr bwMode="auto">
        <a:xfrm>
          <a:off x="376237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25706</xdr:rowOff>
    </xdr:to>
    <xdr:sp macro="" textlink="">
      <xdr:nvSpPr>
        <xdr:cNvPr id="213" name="Text Box 90">
          <a:extLst>
            <a:ext uri="{FF2B5EF4-FFF2-40B4-BE49-F238E27FC236}">
              <a16:creationId xmlns:a16="http://schemas.microsoft.com/office/drawing/2014/main" id="{00000000-0008-0000-0100-0000D5000000}"/>
            </a:ext>
          </a:extLst>
        </xdr:cNvPr>
        <xdr:cNvSpPr txBox="1">
          <a:spLocks noChangeArrowheads="1"/>
        </xdr:cNvSpPr>
      </xdr:nvSpPr>
      <xdr:spPr bwMode="auto">
        <a:xfrm>
          <a:off x="376237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25706</xdr:rowOff>
    </xdr:to>
    <xdr:sp macro="" textlink="">
      <xdr:nvSpPr>
        <xdr:cNvPr id="214" name="Text Box 91">
          <a:extLst>
            <a:ext uri="{FF2B5EF4-FFF2-40B4-BE49-F238E27FC236}">
              <a16:creationId xmlns:a16="http://schemas.microsoft.com/office/drawing/2014/main" id="{00000000-0008-0000-0100-0000D6000000}"/>
            </a:ext>
          </a:extLst>
        </xdr:cNvPr>
        <xdr:cNvSpPr txBox="1">
          <a:spLocks noChangeArrowheads="1"/>
        </xdr:cNvSpPr>
      </xdr:nvSpPr>
      <xdr:spPr bwMode="auto">
        <a:xfrm>
          <a:off x="446722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25706</xdr:rowOff>
    </xdr:to>
    <xdr:sp macro="" textlink="">
      <xdr:nvSpPr>
        <xdr:cNvPr id="215" name="Text Box 92">
          <a:extLst>
            <a:ext uri="{FF2B5EF4-FFF2-40B4-BE49-F238E27FC236}">
              <a16:creationId xmlns:a16="http://schemas.microsoft.com/office/drawing/2014/main" id="{00000000-0008-0000-0100-0000D7000000}"/>
            </a:ext>
          </a:extLst>
        </xdr:cNvPr>
        <xdr:cNvSpPr txBox="1">
          <a:spLocks noChangeArrowheads="1"/>
        </xdr:cNvSpPr>
      </xdr:nvSpPr>
      <xdr:spPr bwMode="auto">
        <a:xfrm>
          <a:off x="446722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25706</xdr:rowOff>
    </xdr:to>
    <xdr:sp macro="" textlink="">
      <xdr:nvSpPr>
        <xdr:cNvPr id="216" name="Text Box 93">
          <a:extLst>
            <a:ext uri="{FF2B5EF4-FFF2-40B4-BE49-F238E27FC236}">
              <a16:creationId xmlns:a16="http://schemas.microsoft.com/office/drawing/2014/main" id="{00000000-0008-0000-0100-0000D8000000}"/>
            </a:ext>
          </a:extLst>
        </xdr:cNvPr>
        <xdr:cNvSpPr txBox="1">
          <a:spLocks noChangeArrowheads="1"/>
        </xdr:cNvSpPr>
      </xdr:nvSpPr>
      <xdr:spPr bwMode="auto">
        <a:xfrm>
          <a:off x="446722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25706</xdr:rowOff>
    </xdr:to>
    <xdr:sp macro="" textlink="">
      <xdr:nvSpPr>
        <xdr:cNvPr id="217" name="Text Box 94">
          <a:extLst>
            <a:ext uri="{FF2B5EF4-FFF2-40B4-BE49-F238E27FC236}">
              <a16:creationId xmlns:a16="http://schemas.microsoft.com/office/drawing/2014/main" id="{00000000-0008-0000-0100-0000D9000000}"/>
            </a:ext>
          </a:extLst>
        </xdr:cNvPr>
        <xdr:cNvSpPr txBox="1">
          <a:spLocks noChangeArrowheads="1"/>
        </xdr:cNvSpPr>
      </xdr:nvSpPr>
      <xdr:spPr bwMode="auto">
        <a:xfrm>
          <a:off x="446722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25706</xdr:rowOff>
    </xdr:to>
    <xdr:sp macro="" textlink="">
      <xdr:nvSpPr>
        <xdr:cNvPr id="218" name="Text Box 87">
          <a:extLst>
            <a:ext uri="{FF2B5EF4-FFF2-40B4-BE49-F238E27FC236}">
              <a16:creationId xmlns:a16="http://schemas.microsoft.com/office/drawing/2014/main" id="{00000000-0008-0000-0100-0000DA000000}"/>
            </a:ext>
          </a:extLst>
        </xdr:cNvPr>
        <xdr:cNvSpPr txBox="1">
          <a:spLocks noChangeArrowheads="1"/>
        </xdr:cNvSpPr>
      </xdr:nvSpPr>
      <xdr:spPr bwMode="auto">
        <a:xfrm>
          <a:off x="376237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25706</xdr:rowOff>
    </xdr:to>
    <xdr:sp macro="" textlink="">
      <xdr:nvSpPr>
        <xdr:cNvPr id="219" name="Text Box 88">
          <a:extLst>
            <a:ext uri="{FF2B5EF4-FFF2-40B4-BE49-F238E27FC236}">
              <a16:creationId xmlns:a16="http://schemas.microsoft.com/office/drawing/2014/main" id="{00000000-0008-0000-0100-0000DB000000}"/>
            </a:ext>
          </a:extLst>
        </xdr:cNvPr>
        <xdr:cNvSpPr txBox="1">
          <a:spLocks noChangeArrowheads="1"/>
        </xdr:cNvSpPr>
      </xdr:nvSpPr>
      <xdr:spPr bwMode="auto">
        <a:xfrm>
          <a:off x="376237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25706</xdr:rowOff>
    </xdr:to>
    <xdr:sp macro="" textlink="">
      <xdr:nvSpPr>
        <xdr:cNvPr id="220" name="Text Box 89">
          <a:extLst>
            <a:ext uri="{FF2B5EF4-FFF2-40B4-BE49-F238E27FC236}">
              <a16:creationId xmlns:a16="http://schemas.microsoft.com/office/drawing/2014/main" id="{00000000-0008-0000-0100-0000DC000000}"/>
            </a:ext>
          </a:extLst>
        </xdr:cNvPr>
        <xdr:cNvSpPr txBox="1">
          <a:spLocks noChangeArrowheads="1"/>
        </xdr:cNvSpPr>
      </xdr:nvSpPr>
      <xdr:spPr bwMode="auto">
        <a:xfrm>
          <a:off x="376237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25706</xdr:rowOff>
    </xdr:to>
    <xdr:sp macro="" textlink="">
      <xdr:nvSpPr>
        <xdr:cNvPr id="221" name="Text Box 90">
          <a:extLst>
            <a:ext uri="{FF2B5EF4-FFF2-40B4-BE49-F238E27FC236}">
              <a16:creationId xmlns:a16="http://schemas.microsoft.com/office/drawing/2014/main" id="{00000000-0008-0000-0100-0000DD000000}"/>
            </a:ext>
          </a:extLst>
        </xdr:cNvPr>
        <xdr:cNvSpPr txBox="1">
          <a:spLocks noChangeArrowheads="1"/>
        </xdr:cNvSpPr>
      </xdr:nvSpPr>
      <xdr:spPr bwMode="auto">
        <a:xfrm>
          <a:off x="376237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25706</xdr:rowOff>
    </xdr:to>
    <xdr:sp macro="" textlink="">
      <xdr:nvSpPr>
        <xdr:cNvPr id="222" name="Text Box 91">
          <a:extLst>
            <a:ext uri="{FF2B5EF4-FFF2-40B4-BE49-F238E27FC236}">
              <a16:creationId xmlns:a16="http://schemas.microsoft.com/office/drawing/2014/main" id="{00000000-0008-0000-0100-0000DE000000}"/>
            </a:ext>
          </a:extLst>
        </xdr:cNvPr>
        <xdr:cNvSpPr txBox="1">
          <a:spLocks noChangeArrowheads="1"/>
        </xdr:cNvSpPr>
      </xdr:nvSpPr>
      <xdr:spPr bwMode="auto">
        <a:xfrm>
          <a:off x="446722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25706</xdr:rowOff>
    </xdr:to>
    <xdr:sp macro="" textlink="">
      <xdr:nvSpPr>
        <xdr:cNvPr id="223" name="Text Box 92">
          <a:extLst>
            <a:ext uri="{FF2B5EF4-FFF2-40B4-BE49-F238E27FC236}">
              <a16:creationId xmlns:a16="http://schemas.microsoft.com/office/drawing/2014/main" id="{00000000-0008-0000-0100-0000DF000000}"/>
            </a:ext>
          </a:extLst>
        </xdr:cNvPr>
        <xdr:cNvSpPr txBox="1">
          <a:spLocks noChangeArrowheads="1"/>
        </xdr:cNvSpPr>
      </xdr:nvSpPr>
      <xdr:spPr bwMode="auto">
        <a:xfrm>
          <a:off x="446722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25706</xdr:rowOff>
    </xdr:to>
    <xdr:sp macro="" textlink="">
      <xdr:nvSpPr>
        <xdr:cNvPr id="224" name="Text Box 93">
          <a:extLst>
            <a:ext uri="{FF2B5EF4-FFF2-40B4-BE49-F238E27FC236}">
              <a16:creationId xmlns:a16="http://schemas.microsoft.com/office/drawing/2014/main" id="{00000000-0008-0000-0100-0000E0000000}"/>
            </a:ext>
          </a:extLst>
        </xdr:cNvPr>
        <xdr:cNvSpPr txBox="1">
          <a:spLocks noChangeArrowheads="1"/>
        </xdr:cNvSpPr>
      </xdr:nvSpPr>
      <xdr:spPr bwMode="auto">
        <a:xfrm>
          <a:off x="446722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25706</xdr:rowOff>
    </xdr:to>
    <xdr:sp macro="" textlink="">
      <xdr:nvSpPr>
        <xdr:cNvPr id="225" name="Text Box 94">
          <a:extLst>
            <a:ext uri="{FF2B5EF4-FFF2-40B4-BE49-F238E27FC236}">
              <a16:creationId xmlns:a16="http://schemas.microsoft.com/office/drawing/2014/main" id="{00000000-0008-0000-0100-0000E1000000}"/>
            </a:ext>
          </a:extLst>
        </xdr:cNvPr>
        <xdr:cNvSpPr txBox="1">
          <a:spLocks noChangeArrowheads="1"/>
        </xdr:cNvSpPr>
      </xdr:nvSpPr>
      <xdr:spPr bwMode="auto">
        <a:xfrm>
          <a:off x="446722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25706</xdr:rowOff>
    </xdr:to>
    <xdr:sp macro="" textlink="">
      <xdr:nvSpPr>
        <xdr:cNvPr id="226" name="Text Box 87">
          <a:extLst>
            <a:ext uri="{FF2B5EF4-FFF2-40B4-BE49-F238E27FC236}">
              <a16:creationId xmlns:a16="http://schemas.microsoft.com/office/drawing/2014/main" id="{00000000-0008-0000-0100-0000E2000000}"/>
            </a:ext>
          </a:extLst>
        </xdr:cNvPr>
        <xdr:cNvSpPr txBox="1">
          <a:spLocks noChangeArrowheads="1"/>
        </xdr:cNvSpPr>
      </xdr:nvSpPr>
      <xdr:spPr bwMode="auto">
        <a:xfrm>
          <a:off x="376237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25706</xdr:rowOff>
    </xdr:to>
    <xdr:sp macro="" textlink="">
      <xdr:nvSpPr>
        <xdr:cNvPr id="227" name="Text Box 88">
          <a:extLst>
            <a:ext uri="{FF2B5EF4-FFF2-40B4-BE49-F238E27FC236}">
              <a16:creationId xmlns:a16="http://schemas.microsoft.com/office/drawing/2014/main" id="{00000000-0008-0000-0100-0000E3000000}"/>
            </a:ext>
          </a:extLst>
        </xdr:cNvPr>
        <xdr:cNvSpPr txBox="1">
          <a:spLocks noChangeArrowheads="1"/>
        </xdr:cNvSpPr>
      </xdr:nvSpPr>
      <xdr:spPr bwMode="auto">
        <a:xfrm>
          <a:off x="376237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25706</xdr:rowOff>
    </xdr:to>
    <xdr:sp macro="" textlink="">
      <xdr:nvSpPr>
        <xdr:cNvPr id="228" name="Text Box 89">
          <a:extLst>
            <a:ext uri="{FF2B5EF4-FFF2-40B4-BE49-F238E27FC236}">
              <a16:creationId xmlns:a16="http://schemas.microsoft.com/office/drawing/2014/main" id="{00000000-0008-0000-0100-0000E4000000}"/>
            </a:ext>
          </a:extLst>
        </xdr:cNvPr>
        <xdr:cNvSpPr txBox="1">
          <a:spLocks noChangeArrowheads="1"/>
        </xdr:cNvSpPr>
      </xdr:nvSpPr>
      <xdr:spPr bwMode="auto">
        <a:xfrm>
          <a:off x="376237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25706</xdr:rowOff>
    </xdr:to>
    <xdr:sp macro="" textlink="">
      <xdr:nvSpPr>
        <xdr:cNvPr id="229" name="Text Box 90">
          <a:extLst>
            <a:ext uri="{FF2B5EF4-FFF2-40B4-BE49-F238E27FC236}">
              <a16:creationId xmlns:a16="http://schemas.microsoft.com/office/drawing/2014/main" id="{00000000-0008-0000-0100-0000E5000000}"/>
            </a:ext>
          </a:extLst>
        </xdr:cNvPr>
        <xdr:cNvSpPr txBox="1">
          <a:spLocks noChangeArrowheads="1"/>
        </xdr:cNvSpPr>
      </xdr:nvSpPr>
      <xdr:spPr bwMode="auto">
        <a:xfrm>
          <a:off x="376237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25706</xdr:rowOff>
    </xdr:to>
    <xdr:sp macro="" textlink="">
      <xdr:nvSpPr>
        <xdr:cNvPr id="230" name="Text Box 91">
          <a:extLst>
            <a:ext uri="{FF2B5EF4-FFF2-40B4-BE49-F238E27FC236}">
              <a16:creationId xmlns:a16="http://schemas.microsoft.com/office/drawing/2014/main" id="{00000000-0008-0000-0100-0000E6000000}"/>
            </a:ext>
          </a:extLst>
        </xdr:cNvPr>
        <xdr:cNvSpPr txBox="1">
          <a:spLocks noChangeArrowheads="1"/>
        </xdr:cNvSpPr>
      </xdr:nvSpPr>
      <xdr:spPr bwMode="auto">
        <a:xfrm>
          <a:off x="446722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25706</xdr:rowOff>
    </xdr:to>
    <xdr:sp macro="" textlink="">
      <xdr:nvSpPr>
        <xdr:cNvPr id="231" name="Text Box 92">
          <a:extLst>
            <a:ext uri="{FF2B5EF4-FFF2-40B4-BE49-F238E27FC236}">
              <a16:creationId xmlns:a16="http://schemas.microsoft.com/office/drawing/2014/main" id="{00000000-0008-0000-0100-0000E7000000}"/>
            </a:ext>
          </a:extLst>
        </xdr:cNvPr>
        <xdr:cNvSpPr txBox="1">
          <a:spLocks noChangeArrowheads="1"/>
        </xdr:cNvSpPr>
      </xdr:nvSpPr>
      <xdr:spPr bwMode="auto">
        <a:xfrm>
          <a:off x="446722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25706</xdr:rowOff>
    </xdr:to>
    <xdr:sp macro="" textlink="">
      <xdr:nvSpPr>
        <xdr:cNvPr id="232" name="Text Box 93">
          <a:extLst>
            <a:ext uri="{FF2B5EF4-FFF2-40B4-BE49-F238E27FC236}">
              <a16:creationId xmlns:a16="http://schemas.microsoft.com/office/drawing/2014/main" id="{00000000-0008-0000-0100-0000E8000000}"/>
            </a:ext>
          </a:extLst>
        </xdr:cNvPr>
        <xdr:cNvSpPr txBox="1">
          <a:spLocks noChangeArrowheads="1"/>
        </xdr:cNvSpPr>
      </xdr:nvSpPr>
      <xdr:spPr bwMode="auto">
        <a:xfrm>
          <a:off x="446722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25706</xdr:rowOff>
    </xdr:to>
    <xdr:sp macro="" textlink="">
      <xdr:nvSpPr>
        <xdr:cNvPr id="233" name="Text Box 94">
          <a:extLst>
            <a:ext uri="{FF2B5EF4-FFF2-40B4-BE49-F238E27FC236}">
              <a16:creationId xmlns:a16="http://schemas.microsoft.com/office/drawing/2014/main" id="{00000000-0008-0000-0100-0000E9000000}"/>
            </a:ext>
          </a:extLst>
        </xdr:cNvPr>
        <xdr:cNvSpPr txBox="1">
          <a:spLocks noChangeArrowheads="1"/>
        </xdr:cNvSpPr>
      </xdr:nvSpPr>
      <xdr:spPr bwMode="auto">
        <a:xfrm>
          <a:off x="446722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25706</xdr:rowOff>
    </xdr:to>
    <xdr:sp macro="" textlink="">
      <xdr:nvSpPr>
        <xdr:cNvPr id="234" name="Text Box 87">
          <a:extLst>
            <a:ext uri="{FF2B5EF4-FFF2-40B4-BE49-F238E27FC236}">
              <a16:creationId xmlns:a16="http://schemas.microsoft.com/office/drawing/2014/main" id="{00000000-0008-0000-0100-0000EA000000}"/>
            </a:ext>
          </a:extLst>
        </xdr:cNvPr>
        <xdr:cNvSpPr txBox="1">
          <a:spLocks noChangeArrowheads="1"/>
        </xdr:cNvSpPr>
      </xdr:nvSpPr>
      <xdr:spPr bwMode="auto">
        <a:xfrm>
          <a:off x="376237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25706</xdr:rowOff>
    </xdr:to>
    <xdr:sp macro="" textlink="">
      <xdr:nvSpPr>
        <xdr:cNvPr id="235" name="Text Box 88">
          <a:extLst>
            <a:ext uri="{FF2B5EF4-FFF2-40B4-BE49-F238E27FC236}">
              <a16:creationId xmlns:a16="http://schemas.microsoft.com/office/drawing/2014/main" id="{00000000-0008-0000-0100-0000EB000000}"/>
            </a:ext>
          </a:extLst>
        </xdr:cNvPr>
        <xdr:cNvSpPr txBox="1">
          <a:spLocks noChangeArrowheads="1"/>
        </xdr:cNvSpPr>
      </xdr:nvSpPr>
      <xdr:spPr bwMode="auto">
        <a:xfrm>
          <a:off x="376237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25706</xdr:rowOff>
    </xdr:to>
    <xdr:sp macro="" textlink="">
      <xdr:nvSpPr>
        <xdr:cNvPr id="236" name="Text Box 89">
          <a:extLst>
            <a:ext uri="{FF2B5EF4-FFF2-40B4-BE49-F238E27FC236}">
              <a16:creationId xmlns:a16="http://schemas.microsoft.com/office/drawing/2014/main" id="{00000000-0008-0000-0100-0000EC000000}"/>
            </a:ext>
          </a:extLst>
        </xdr:cNvPr>
        <xdr:cNvSpPr txBox="1">
          <a:spLocks noChangeArrowheads="1"/>
        </xdr:cNvSpPr>
      </xdr:nvSpPr>
      <xdr:spPr bwMode="auto">
        <a:xfrm>
          <a:off x="376237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25706</xdr:rowOff>
    </xdr:to>
    <xdr:sp macro="" textlink="">
      <xdr:nvSpPr>
        <xdr:cNvPr id="237" name="Text Box 90">
          <a:extLst>
            <a:ext uri="{FF2B5EF4-FFF2-40B4-BE49-F238E27FC236}">
              <a16:creationId xmlns:a16="http://schemas.microsoft.com/office/drawing/2014/main" id="{00000000-0008-0000-0100-0000ED000000}"/>
            </a:ext>
          </a:extLst>
        </xdr:cNvPr>
        <xdr:cNvSpPr txBox="1">
          <a:spLocks noChangeArrowheads="1"/>
        </xdr:cNvSpPr>
      </xdr:nvSpPr>
      <xdr:spPr bwMode="auto">
        <a:xfrm>
          <a:off x="376237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25706</xdr:rowOff>
    </xdr:to>
    <xdr:sp macro="" textlink="">
      <xdr:nvSpPr>
        <xdr:cNvPr id="238" name="Text Box 91">
          <a:extLst>
            <a:ext uri="{FF2B5EF4-FFF2-40B4-BE49-F238E27FC236}">
              <a16:creationId xmlns:a16="http://schemas.microsoft.com/office/drawing/2014/main" id="{00000000-0008-0000-0100-0000EE000000}"/>
            </a:ext>
          </a:extLst>
        </xdr:cNvPr>
        <xdr:cNvSpPr txBox="1">
          <a:spLocks noChangeArrowheads="1"/>
        </xdr:cNvSpPr>
      </xdr:nvSpPr>
      <xdr:spPr bwMode="auto">
        <a:xfrm>
          <a:off x="446722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25706</xdr:rowOff>
    </xdr:to>
    <xdr:sp macro="" textlink="">
      <xdr:nvSpPr>
        <xdr:cNvPr id="239" name="Text Box 92">
          <a:extLst>
            <a:ext uri="{FF2B5EF4-FFF2-40B4-BE49-F238E27FC236}">
              <a16:creationId xmlns:a16="http://schemas.microsoft.com/office/drawing/2014/main" id="{00000000-0008-0000-0100-0000EF000000}"/>
            </a:ext>
          </a:extLst>
        </xdr:cNvPr>
        <xdr:cNvSpPr txBox="1">
          <a:spLocks noChangeArrowheads="1"/>
        </xdr:cNvSpPr>
      </xdr:nvSpPr>
      <xdr:spPr bwMode="auto">
        <a:xfrm>
          <a:off x="446722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25706</xdr:rowOff>
    </xdr:to>
    <xdr:sp macro="" textlink="">
      <xdr:nvSpPr>
        <xdr:cNvPr id="240" name="Text Box 93">
          <a:extLst>
            <a:ext uri="{FF2B5EF4-FFF2-40B4-BE49-F238E27FC236}">
              <a16:creationId xmlns:a16="http://schemas.microsoft.com/office/drawing/2014/main" id="{00000000-0008-0000-0100-0000F0000000}"/>
            </a:ext>
          </a:extLst>
        </xdr:cNvPr>
        <xdr:cNvSpPr txBox="1">
          <a:spLocks noChangeArrowheads="1"/>
        </xdr:cNvSpPr>
      </xdr:nvSpPr>
      <xdr:spPr bwMode="auto">
        <a:xfrm>
          <a:off x="446722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25706</xdr:rowOff>
    </xdr:to>
    <xdr:sp macro="" textlink="">
      <xdr:nvSpPr>
        <xdr:cNvPr id="241" name="Text Box 94">
          <a:extLst>
            <a:ext uri="{FF2B5EF4-FFF2-40B4-BE49-F238E27FC236}">
              <a16:creationId xmlns:a16="http://schemas.microsoft.com/office/drawing/2014/main" id="{00000000-0008-0000-0100-0000F1000000}"/>
            </a:ext>
          </a:extLst>
        </xdr:cNvPr>
        <xdr:cNvSpPr txBox="1">
          <a:spLocks noChangeArrowheads="1"/>
        </xdr:cNvSpPr>
      </xdr:nvSpPr>
      <xdr:spPr bwMode="auto">
        <a:xfrm>
          <a:off x="446722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25706</xdr:rowOff>
    </xdr:to>
    <xdr:sp macro="" textlink="">
      <xdr:nvSpPr>
        <xdr:cNvPr id="242" name="Text Box 87">
          <a:extLst>
            <a:ext uri="{FF2B5EF4-FFF2-40B4-BE49-F238E27FC236}">
              <a16:creationId xmlns:a16="http://schemas.microsoft.com/office/drawing/2014/main" id="{00000000-0008-0000-0100-0000F2000000}"/>
            </a:ext>
          </a:extLst>
        </xdr:cNvPr>
        <xdr:cNvSpPr txBox="1">
          <a:spLocks noChangeArrowheads="1"/>
        </xdr:cNvSpPr>
      </xdr:nvSpPr>
      <xdr:spPr bwMode="auto">
        <a:xfrm>
          <a:off x="376237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25706</xdr:rowOff>
    </xdr:to>
    <xdr:sp macro="" textlink="">
      <xdr:nvSpPr>
        <xdr:cNvPr id="243" name="Text Box 88">
          <a:extLst>
            <a:ext uri="{FF2B5EF4-FFF2-40B4-BE49-F238E27FC236}">
              <a16:creationId xmlns:a16="http://schemas.microsoft.com/office/drawing/2014/main" id="{00000000-0008-0000-0100-0000F3000000}"/>
            </a:ext>
          </a:extLst>
        </xdr:cNvPr>
        <xdr:cNvSpPr txBox="1">
          <a:spLocks noChangeArrowheads="1"/>
        </xdr:cNvSpPr>
      </xdr:nvSpPr>
      <xdr:spPr bwMode="auto">
        <a:xfrm>
          <a:off x="376237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25706</xdr:rowOff>
    </xdr:to>
    <xdr:sp macro="" textlink="">
      <xdr:nvSpPr>
        <xdr:cNvPr id="244" name="Text Box 89">
          <a:extLst>
            <a:ext uri="{FF2B5EF4-FFF2-40B4-BE49-F238E27FC236}">
              <a16:creationId xmlns:a16="http://schemas.microsoft.com/office/drawing/2014/main" id="{00000000-0008-0000-0100-0000F4000000}"/>
            </a:ext>
          </a:extLst>
        </xdr:cNvPr>
        <xdr:cNvSpPr txBox="1">
          <a:spLocks noChangeArrowheads="1"/>
        </xdr:cNvSpPr>
      </xdr:nvSpPr>
      <xdr:spPr bwMode="auto">
        <a:xfrm>
          <a:off x="376237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25706</xdr:rowOff>
    </xdr:to>
    <xdr:sp macro="" textlink="">
      <xdr:nvSpPr>
        <xdr:cNvPr id="245" name="Text Box 90">
          <a:extLst>
            <a:ext uri="{FF2B5EF4-FFF2-40B4-BE49-F238E27FC236}">
              <a16:creationId xmlns:a16="http://schemas.microsoft.com/office/drawing/2014/main" id="{00000000-0008-0000-0100-0000F5000000}"/>
            </a:ext>
          </a:extLst>
        </xdr:cNvPr>
        <xdr:cNvSpPr txBox="1">
          <a:spLocks noChangeArrowheads="1"/>
        </xdr:cNvSpPr>
      </xdr:nvSpPr>
      <xdr:spPr bwMode="auto">
        <a:xfrm>
          <a:off x="376237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25706</xdr:rowOff>
    </xdr:to>
    <xdr:sp macro="" textlink="">
      <xdr:nvSpPr>
        <xdr:cNvPr id="246" name="Text Box 91">
          <a:extLst>
            <a:ext uri="{FF2B5EF4-FFF2-40B4-BE49-F238E27FC236}">
              <a16:creationId xmlns:a16="http://schemas.microsoft.com/office/drawing/2014/main" id="{00000000-0008-0000-0100-0000F6000000}"/>
            </a:ext>
          </a:extLst>
        </xdr:cNvPr>
        <xdr:cNvSpPr txBox="1">
          <a:spLocks noChangeArrowheads="1"/>
        </xdr:cNvSpPr>
      </xdr:nvSpPr>
      <xdr:spPr bwMode="auto">
        <a:xfrm>
          <a:off x="446722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25706</xdr:rowOff>
    </xdr:to>
    <xdr:sp macro="" textlink="">
      <xdr:nvSpPr>
        <xdr:cNvPr id="247" name="Text Box 92">
          <a:extLst>
            <a:ext uri="{FF2B5EF4-FFF2-40B4-BE49-F238E27FC236}">
              <a16:creationId xmlns:a16="http://schemas.microsoft.com/office/drawing/2014/main" id="{00000000-0008-0000-0100-0000F7000000}"/>
            </a:ext>
          </a:extLst>
        </xdr:cNvPr>
        <xdr:cNvSpPr txBox="1">
          <a:spLocks noChangeArrowheads="1"/>
        </xdr:cNvSpPr>
      </xdr:nvSpPr>
      <xdr:spPr bwMode="auto">
        <a:xfrm>
          <a:off x="446722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25706</xdr:rowOff>
    </xdr:to>
    <xdr:sp macro="" textlink="">
      <xdr:nvSpPr>
        <xdr:cNvPr id="248" name="Text Box 93">
          <a:extLst>
            <a:ext uri="{FF2B5EF4-FFF2-40B4-BE49-F238E27FC236}">
              <a16:creationId xmlns:a16="http://schemas.microsoft.com/office/drawing/2014/main" id="{00000000-0008-0000-0100-0000F8000000}"/>
            </a:ext>
          </a:extLst>
        </xdr:cNvPr>
        <xdr:cNvSpPr txBox="1">
          <a:spLocks noChangeArrowheads="1"/>
        </xdr:cNvSpPr>
      </xdr:nvSpPr>
      <xdr:spPr bwMode="auto">
        <a:xfrm>
          <a:off x="446722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25706</xdr:rowOff>
    </xdr:to>
    <xdr:sp macro="" textlink="">
      <xdr:nvSpPr>
        <xdr:cNvPr id="249" name="Text Box 94">
          <a:extLst>
            <a:ext uri="{FF2B5EF4-FFF2-40B4-BE49-F238E27FC236}">
              <a16:creationId xmlns:a16="http://schemas.microsoft.com/office/drawing/2014/main" id="{00000000-0008-0000-0100-0000F9000000}"/>
            </a:ext>
          </a:extLst>
        </xdr:cNvPr>
        <xdr:cNvSpPr txBox="1">
          <a:spLocks noChangeArrowheads="1"/>
        </xdr:cNvSpPr>
      </xdr:nvSpPr>
      <xdr:spPr bwMode="auto">
        <a:xfrm>
          <a:off x="446722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25706</xdr:rowOff>
    </xdr:to>
    <xdr:sp macro="" textlink="">
      <xdr:nvSpPr>
        <xdr:cNvPr id="250" name="Text Box 87">
          <a:extLst>
            <a:ext uri="{FF2B5EF4-FFF2-40B4-BE49-F238E27FC236}">
              <a16:creationId xmlns:a16="http://schemas.microsoft.com/office/drawing/2014/main" id="{00000000-0008-0000-0100-0000FA000000}"/>
            </a:ext>
          </a:extLst>
        </xdr:cNvPr>
        <xdr:cNvSpPr txBox="1">
          <a:spLocks noChangeArrowheads="1"/>
        </xdr:cNvSpPr>
      </xdr:nvSpPr>
      <xdr:spPr bwMode="auto">
        <a:xfrm>
          <a:off x="376237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25706</xdr:rowOff>
    </xdr:to>
    <xdr:sp macro="" textlink="">
      <xdr:nvSpPr>
        <xdr:cNvPr id="251" name="Text Box 88">
          <a:extLst>
            <a:ext uri="{FF2B5EF4-FFF2-40B4-BE49-F238E27FC236}">
              <a16:creationId xmlns:a16="http://schemas.microsoft.com/office/drawing/2014/main" id="{00000000-0008-0000-0100-0000FB000000}"/>
            </a:ext>
          </a:extLst>
        </xdr:cNvPr>
        <xdr:cNvSpPr txBox="1">
          <a:spLocks noChangeArrowheads="1"/>
        </xdr:cNvSpPr>
      </xdr:nvSpPr>
      <xdr:spPr bwMode="auto">
        <a:xfrm>
          <a:off x="376237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25706</xdr:rowOff>
    </xdr:to>
    <xdr:sp macro="" textlink="">
      <xdr:nvSpPr>
        <xdr:cNvPr id="252" name="Text Box 89">
          <a:extLst>
            <a:ext uri="{FF2B5EF4-FFF2-40B4-BE49-F238E27FC236}">
              <a16:creationId xmlns:a16="http://schemas.microsoft.com/office/drawing/2014/main" id="{00000000-0008-0000-0100-0000FC000000}"/>
            </a:ext>
          </a:extLst>
        </xdr:cNvPr>
        <xdr:cNvSpPr txBox="1">
          <a:spLocks noChangeArrowheads="1"/>
        </xdr:cNvSpPr>
      </xdr:nvSpPr>
      <xdr:spPr bwMode="auto">
        <a:xfrm>
          <a:off x="376237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25706</xdr:rowOff>
    </xdr:to>
    <xdr:sp macro="" textlink="">
      <xdr:nvSpPr>
        <xdr:cNvPr id="253" name="Text Box 90">
          <a:extLst>
            <a:ext uri="{FF2B5EF4-FFF2-40B4-BE49-F238E27FC236}">
              <a16:creationId xmlns:a16="http://schemas.microsoft.com/office/drawing/2014/main" id="{00000000-0008-0000-0100-0000FD000000}"/>
            </a:ext>
          </a:extLst>
        </xdr:cNvPr>
        <xdr:cNvSpPr txBox="1">
          <a:spLocks noChangeArrowheads="1"/>
        </xdr:cNvSpPr>
      </xdr:nvSpPr>
      <xdr:spPr bwMode="auto">
        <a:xfrm>
          <a:off x="376237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25706</xdr:rowOff>
    </xdr:to>
    <xdr:sp macro="" textlink="">
      <xdr:nvSpPr>
        <xdr:cNvPr id="254" name="Text Box 91">
          <a:extLst>
            <a:ext uri="{FF2B5EF4-FFF2-40B4-BE49-F238E27FC236}">
              <a16:creationId xmlns:a16="http://schemas.microsoft.com/office/drawing/2014/main" id="{00000000-0008-0000-0100-0000FE000000}"/>
            </a:ext>
          </a:extLst>
        </xdr:cNvPr>
        <xdr:cNvSpPr txBox="1">
          <a:spLocks noChangeArrowheads="1"/>
        </xdr:cNvSpPr>
      </xdr:nvSpPr>
      <xdr:spPr bwMode="auto">
        <a:xfrm>
          <a:off x="446722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25706</xdr:rowOff>
    </xdr:to>
    <xdr:sp macro="" textlink="">
      <xdr:nvSpPr>
        <xdr:cNvPr id="255" name="Text Box 92">
          <a:extLst>
            <a:ext uri="{FF2B5EF4-FFF2-40B4-BE49-F238E27FC236}">
              <a16:creationId xmlns:a16="http://schemas.microsoft.com/office/drawing/2014/main" id="{00000000-0008-0000-0100-0000FF000000}"/>
            </a:ext>
          </a:extLst>
        </xdr:cNvPr>
        <xdr:cNvSpPr txBox="1">
          <a:spLocks noChangeArrowheads="1"/>
        </xdr:cNvSpPr>
      </xdr:nvSpPr>
      <xdr:spPr bwMode="auto">
        <a:xfrm>
          <a:off x="446722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25706</xdr:rowOff>
    </xdr:to>
    <xdr:sp macro="" textlink="">
      <xdr:nvSpPr>
        <xdr:cNvPr id="256" name="Text Box 93">
          <a:extLst>
            <a:ext uri="{FF2B5EF4-FFF2-40B4-BE49-F238E27FC236}">
              <a16:creationId xmlns:a16="http://schemas.microsoft.com/office/drawing/2014/main" id="{00000000-0008-0000-0100-000000010000}"/>
            </a:ext>
          </a:extLst>
        </xdr:cNvPr>
        <xdr:cNvSpPr txBox="1">
          <a:spLocks noChangeArrowheads="1"/>
        </xdr:cNvSpPr>
      </xdr:nvSpPr>
      <xdr:spPr bwMode="auto">
        <a:xfrm>
          <a:off x="446722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25706</xdr:rowOff>
    </xdr:to>
    <xdr:sp macro="" textlink="">
      <xdr:nvSpPr>
        <xdr:cNvPr id="257" name="Text Box 94">
          <a:extLst>
            <a:ext uri="{FF2B5EF4-FFF2-40B4-BE49-F238E27FC236}">
              <a16:creationId xmlns:a16="http://schemas.microsoft.com/office/drawing/2014/main" id="{00000000-0008-0000-0100-000001010000}"/>
            </a:ext>
          </a:extLst>
        </xdr:cNvPr>
        <xdr:cNvSpPr txBox="1">
          <a:spLocks noChangeArrowheads="1"/>
        </xdr:cNvSpPr>
      </xdr:nvSpPr>
      <xdr:spPr bwMode="auto">
        <a:xfrm>
          <a:off x="446722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25706</xdr:rowOff>
    </xdr:to>
    <xdr:sp macro="" textlink="">
      <xdr:nvSpPr>
        <xdr:cNvPr id="258" name="Text Box 87">
          <a:extLst>
            <a:ext uri="{FF2B5EF4-FFF2-40B4-BE49-F238E27FC236}">
              <a16:creationId xmlns:a16="http://schemas.microsoft.com/office/drawing/2014/main" id="{00000000-0008-0000-0100-000002010000}"/>
            </a:ext>
          </a:extLst>
        </xdr:cNvPr>
        <xdr:cNvSpPr txBox="1">
          <a:spLocks noChangeArrowheads="1"/>
        </xdr:cNvSpPr>
      </xdr:nvSpPr>
      <xdr:spPr bwMode="auto">
        <a:xfrm>
          <a:off x="376237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25706</xdr:rowOff>
    </xdr:to>
    <xdr:sp macro="" textlink="">
      <xdr:nvSpPr>
        <xdr:cNvPr id="259" name="Text Box 88">
          <a:extLst>
            <a:ext uri="{FF2B5EF4-FFF2-40B4-BE49-F238E27FC236}">
              <a16:creationId xmlns:a16="http://schemas.microsoft.com/office/drawing/2014/main" id="{00000000-0008-0000-0100-000003010000}"/>
            </a:ext>
          </a:extLst>
        </xdr:cNvPr>
        <xdr:cNvSpPr txBox="1">
          <a:spLocks noChangeArrowheads="1"/>
        </xdr:cNvSpPr>
      </xdr:nvSpPr>
      <xdr:spPr bwMode="auto">
        <a:xfrm>
          <a:off x="376237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25706</xdr:rowOff>
    </xdr:to>
    <xdr:sp macro="" textlink="">
      <xdr:nvSpPr>
        <xdr:cNvPr id="260" name="Text Box 89">
          <a:extLst>
            <a:ext uri="{FF2B5EF4-FFF2-40B4-BE49-F238E27FC236}">
              <a16:creationId xmlns:a16="http://schemas.microsoft.com/office/drawing/2014/main" id="{00000000-0008-0000-0100-000004010000}"/>
            </a:ext>
          </a:extLst>
        </xdr:cNvPr>
        <xdr:cNvSpPr txBox="1">
          <a:spLocks noChangeArrowheads="1"/>
        </xdr:cNvSpPr>
      </xdr:nvSpPr>
      <xdr:spPr bwMode="auto">
        <a:xfrm>
          <a:off x="376237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25706</xdr:rowOff>
    </xdr:to>
    <xdr:sp macro="" textlink="">
      <xdr:nvSpPr>
        <xdr:cNvPr id="261" name="Text Box 90">
          <a:extLst>
            <a:ext uri="{FF2B5EF4-FFF2-40B4-BE49-F238E27FC236}">
              <a16:creationId xmlns:a16="http://schemas.microsoft.com/office/drawing/2014/main" id="{00000000-0008-0000-0100-000005010000}"/>
            </a:ext>
          </a:extLst>
        </xdr:cNvPr>
        <xdr:cNvSpPr txBox="1">
          <a:spLocks noChangeArrowheads="1"/>
        </xdr:cNvSpPr>
      </xdr:nvSpPr>
      <xdr:spPr bwMode="auto">
        <a:xfrm>
          <a:off x="376237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25706</xdr:rowOff>
    </xdr:to>
    <xdr:sp macro="" textlink="">
      <xdr:nvSpPr>
        <xdr:cNvPr id="262" name="Text Box 91">
          <a:extLst>
            <a:ext uri="{FF2B5EF4-FFF2-40B4-BE49-F238E27FC236}">
              <a16:creationId xmlns:a16="http://schemas.microsoft.com/office/drawing/2014/main" id="{00000000-0008-0000-0100-000006010000}"/>
            </a:ext>
          </a:extLst>
        </xdr:cNvPr>
        <xdr:cNvSpPr txBox="1">
          <a:spLocks noChangeArrowheads="1"/>
        </xdr:cNvSpPr>
      </xdr:nvSpPr>
      <xdr:spPr bwMode="auto">
        <a:xfrm>
          <a:off x="446722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25706</xdr:rowOff>
    </xdr:to>
    <xdr:sp macro="" textlink="">
      <xdr:nvSpPr>
        <xdr:cNvPr id="263" name="Text Box 92">
          <a:extLst>
            <a:ext uri="{FF2B5EF4-FFF2-40B4-BE49-F238E27FC236}">
              <a16:creationId xmlns:a16="http://schemas.microsoft.com/office/drawing/2014/main" id="{00000000-0008-0000-0100-000007010000}"/>
            </a:ext>
          </a:extLst>
        </xdr:cNvPr>
        <xdr:cNvSpPr txBox="1">
          <a:spLocks noChangeArrowheads="1"/>
        </xdr:cNvSpPr>
      </xdr:nvSpPr>
      <xdr:spPr bwMode="auto">
        <a:xfrm>
          <a:off x="446722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25706</xdr:rowOff>
    </xdr:to>
    <xdr:sp macro="" textlink="">
      <xdr:nvSpPr>
        <xdr:cNvPr id="264" name="Text Box 93">
          <a:extLst>
            <a:ext uri="{FF2B5EF4-FFF2-40B4-BE49-F238E27FC236}">
              <a16:creationId xmlns:a16="http://schemas.microsoft.com/office/drawing/2014/main" id="{00000000-0008-0000-0100-000008010000}"/>
            </a:ext>
          </a:extLst>
        </xdr:cNvPr>
        <xdr:cNvSpPr txBox="1">
          <a:spLocks noChangeArrowheads="1"/>
        </xdr:cNvSpPr>
      </xdr:nvSpPr>
      <xdr:spPr bwMode="auto">
        <a:xfrm>
          <a:off x="446722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25706</xdr:rowOff>
    </xdr:to>
    <xdr:sp macro="" textlink="">
      <xdr:nvSpPr>
        <xdr:cNvPr id="265" name="Text Box 94">
          <a:extLst>
            <a:ext uri="{FF2B5EF4-FFF2-40B4-BE49-F238E27FC236}">
              <a16:creationId xmlns:a16="http://schemas.microsoft.com/office/drawing/2014/main" id="{00000000-0008-0000-0100-000009010000}"/>
            </a:ext>
          </a:extLst>
        </xdr:cNvPr>
        <xdr:cNvSpPr txBox="1">
          <a:spLocks noChangeArrowheads="1"/>
        </xdr:cNvSpPr>
      </xdr:nvSpPr>
      <xdr:spPr bwMode="auto">
        <a:xfrm>
          <a:off x="446722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25706</xdr:rowOff>
    </xdr:to>
    <xdr:sp macro="" textlink="">
      <xdr:nvSpPr>
        <xdr:cNvPr id="266" name="Text Box 87">
          <a:extLst>
            <a:ext uri="{FF2B5EF4-FFF2-40B4-BE49-F238E27FC236}">
              <a16:creationId xmlns:a16="http://schemas.microsoft.com/office/drawing/2014/main" id="{00000000-0008-0000-0100-00000A010000}"/>
            </a:ext>
          </a:extLst>
        </xdr:cNvPr>
        <xdr:cNvSpPr txBox="1">
          <a:spLocks noChangeArrowheads="1"/>
        </xdr:cNvSpPr>
      </xdr:nvSpPr>
      <xdr:spPr bwMode="auto">
        <a:xfrm>
          <a:off x="376237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25706</xdr:rowOff>
    </xdr:to>
    <xdr:sp macro="" textlink="">
      <xdr:nvSpPr>
        <xdr:cNvPr id="267" name="Text Box 88">
          <a:extLst>
            <a:ext uri="{FF2B5EF4-FFF2-40B4-BE49-F238E27FC236}">
              <a16:creationId xmlns:a16="http://schemas.microsoft.com/office/drawing/2014/main" id="{00000000-0008-0000-0100-00000B010000}"/>
            </a:ext>
          </a:extLst>
        </xdr:cNvPr>
        <xdr:cNvSpPr txBox="1">
          <a:spLocks noChangeArrowheads="1"/>
        </xdr:cNvSpPr>
      </xdr:nvSpPr>
      <xdr:spPr bwMode="auto">
        <a:xfrm>
          <a:off x="376237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25706</xdr:rowOff>
    </xdr:to>
    <xdr:sp macro="" textlink="">
      <xdr:nvSpPr>
        <xdr:cNvPr id="268" name="Text Box 89">
          <a:extLst>
            <a:ext uri="{FF2B5EF4-FFF2-40B4-BE49-F238E27FC236}">
              <a16:creationId xmlns:a16="http://schemas.microsoft.com/office/drawing/2014/main" id="{00000000-0008-0000-0100-00000C010000}"/>
            </a:ext>
          </a:extLst>
        </xdr:cNvPr>
        <xdr:cNvSpPr txBox="1">
          <a:spLocks noChangeArrowheads="1"/>
        </xdr:cNvSpPr>
      </xdr:nvSpPr>
      <xdr:spPr bwMode="auto">
        <a:xfrm>
          <a:off x="376237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25706</xdr:rowOff>
    </xdr:to>
    <xdr:sp macro="" textlink="">
      <xdr:nvSpPr>
        <xdr:cNvPr id="269" name="Text Box 90">
          <a:extLst>
            <a:ext uri="{FF2B5EF4-FFF2-40B4-BE49-F238E27FC236}">
              <a16:creationId xmlns:a16="http://schemas.microsoft.com/office/drawing/2014/main" id="{00000000-0008-0000-0100-00000D010000}"/>
            </a:ext>
          </a:extLst>
        </xdr:cNvPr>
        <xdr:cNvSpPr txBox="1">
          <a:spLocks noChangeArrowheads="1"/>
        </xdr:cNvSpPr>
      </xdr:nvSpPr>
      <xdr:spPr bwMode="auto">
        <a:xfrm>
          <a:off x="376237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25706</xdr:rowOff>
    </xdr:to>
    <xdr:sp macro="" textlink="">
      <xdr:nvSpPr>
        <xdr:cNvPr id="270" name="Text Box 91">
          <a:extLst>
            <a:ext uri="{FF2B5EF4-FFF2-40B4-BE49-F238E27FC236}">
              <a16:creationId xmlns:a16="http://schemas.microsoft.com/office/drawing/2014/main" id="{00000000-0008-0000-0100-00000E010000}"/>
            </a:ext>
          </a:extLst>
        </xdr:cNvPr>
        <xdr:cNvSpPr txBox="1">
          <a:spLocks noChangeArrowheads="1"/>
        </xdr:cNvSpPr>
      </xdr:nvSpPr>
      <xdr:spPr bwMode="auto">
        <a:xfrm>
          <a:off x="446722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25706</xdr:rowOff>
    </xdr:to>
    <xdr:sp macro="" textlink="">
      <xdr:nvSpPr>
        <xdr:cNvPr id="271" name="Text Box 92">
          <a:extLst>
            <a:ext uri="{FF2B5EF4-FFF2-40B4-BE49-F238E27FC236}">
              <a16:creationId xmlns:a16="http://schemas.microsoft.com/office/drawing/2014/main" id="{00000000-0008-0000-0100-00000F010000}"/>
            </a:ext>
          </a:extLst>
        </xdr:cNvPr>
        <xdr:cNvSpPr txBox="1">
          <a:spLocks noChangeArrowheads="1"/>
        </xdr:cNvSpPr>
      </xdr:nvSpPr>
      <xdr:spPr bwMode="auto">
        <a:xfrm>
          <a:off x="446722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25706</xdr:rowOff>
    </xdr:to>
    <xdr:sp macro="" textlink="">
      <xdr:nvSpPr>
        <xdr:cNvPr id="272" name="Text Box 93">
          <a:extLst>
            <a:ext uri="{FF2B5EF4-FFF2-40B4-BE49-F238E27FC236}">
              <a16:creationId xmlns:a16="http://schemas.microsoft.com/office/drawing/2014/main" id="{00000000-0008-0000-0100-000010010000}"/>
            </a:ext>
          </a:extLst>
        </xdr:cNvPr>
        <xdr:cNvSpPr txBox="1">
          <a:spLocks noChangeArrowheads="1"/>
        </xdr:cNvSpPr>
      </xdr:nvSpPr>
      <xdr:spPr bwMode="auto">
        <a:xfrm>
          <a:off x="446722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25706</xdr:rowOff>
    </xdr:to>
    <xdr:sp macro="" textlink="">
      <xdr:nvSpPr>
        <xdr:cNvPr id="273" name="Text Box 94">
          <a:extLst>
            <a:ext uri="{FF2B5EF4-FFF2-40B4-BE49-F238E27FC236}">
              <a16:creationId xmlns:a16="http://schemas.microsoft.com/office/drawing/2014/main" id="{00000000-0008-0000-0100-000011010000}"/>
            </a:ext>
          </a:extLst>
        </xdr:cNvPr>
        <xdr:cNvSpPr txBox="1">
          <a:spLocks noChangeArrowheads="1"/>
        </xdr:cNvSpPr>
      </xdr:nvSpPr>
      <xdr:spPr bwMode="auto">
        <a:xfrm>
          <a:off x="446722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25706</xdr:rowOff>
    </xdr:to>
    <xdr:sp macro="" textlink="">
      <xdr:nvSpPr>
        <xdr:cNvPr id="274" name="Text Box 87">
          <a:extLst>
            <a:ext uri="{FF2B5EF4-FFF2-40B4-BE49-F238E27FC236}">
              <a16:creationId xmlns:a16="http://schemas.microsoft.com/office/drawing/2014/main" id="{00000000-0008-0000-0100-000012010000}"/>
            </a:ext>
          </a:extLst>
        </xdr:cNvPr>
        <xdr:cNvSpPr txBox="1">
          <a:spLocks noChangeArrowheads="1"/>
        </xdr:cNvSpPr>
      </xdr:nvSpPr>
      <xdr:spPr bwMode="auto">
        <a:xfrm>
          <a:off x="376237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25706</xdr:rowOff>
    </xdr:to>
    <xdr:sp macro="" textlink="">
      <xdr:nvSpPr>
        <xdr:cNvPr id="275" name="Text Box 88">
          <a:extLst>
            <a:ext uri="{FF2B5EF4-FFF2-40B4-BE49-F238E27FC236}">
              <a16:creationId xmlns:a16="http://schemas.microsoft.com/office/drawing/2014/main" id="{00000000-0008-0000-0100-000013010000}"/>
            </a:ext>
          </a:extLst>
        </xdr:cNvPr>
        <xdr:cNvSpPr txBox="1">
          <a:spLocks noChangeArrowheads="1"/>
        </xdr:cNvSpPr>
      </xdr:nvSpPr>
      <xdr:spPr bwMode="auto">
        <a:xfrm>
          <a:off x="376237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25706</xdr:rowOff>
    </xdr:to>
    <xdr:sp macro="" textlink="">
      <xdr:nvSpPr>
        <xdr:cNvPr id="276" name="Text Box 89">
          <a:extLst>
            <a:ext uri="{FF2B5EF4-FFF2-40B4-BE49-F238E27FC236}">
              <a16:creationId xmlns:a16="http://schemas.microsoft.com/office/drawing/2014/main" id="{00000000-0008-0000-0100-000014010000}"/>
            </a:ext>
          </a:extLst>
        </xdr:cNvPr>
        <xdr:cNvSpPr txBox="1">
          <a:spLocks noChangeArrowheads="1"/>
        </xdr:cNvSpPr>
      </xdr:nvSpPr>
      <xdr:spPr bwMode="auto">
        <a:xfrm>
          <a:off x="376237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25706</xdr:rowOff>
    </xdr:to>
    <xdr:sp macro="" textlink="">
      <xdr:nvSpPr>
        <xdr:cNvPr id="277" name="Text Box 90">
          <a:extLst>
            <a:ext uri="{FF2B5EF4-FFF2-40B4-BE49-F238E27FC236}">
              <a16:creationId xmlns:a16="http://schemas.microsoft.com/office/drawing/2014/main" id="{00000000-0008-0000-0100-000015010000}"/>
            </a:ext>
          </a:extLst>
        </xdr:cNvPr>
        <xdr:cNvSpPr txBox="1">
          <a:spLocks noChangeArrowheads="1"/>
        </xdr:cNvSpPr>
      </xdr:nvSpPr>
      <xdr:spPr bwMode="auto">
        <a:xfrm>
          <a:off x="376237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25706</xdr:rowOff>
    </xdr:to>
    <xdr:sp macro="" textlink="">
      <xdr:nvSpPr>
        <xdr:cNvPr id="278" name="Text Box 91">
          <a:extLst>
            <a:ext uri="{FF2B5EF4-FFF2-40B4-BE49-F238E27FC236}">
              <a16:creationId xmlns:a16="http://schemas.microsoft.com/office/drawing/2014/main" id="{00000000-0008-0000-0100-000016010000}"/>
            </a:ext>
          </a:extLst>
        </xdr:cNvPr>
        <xdr:cNvSpPr txBox="1">
          <a:spLocks noChangeArrowheads="1"/>
        </xdr:cNvSpPr>
      </xdr:nvSpPr>
      <xdr:spPr bwMode="auto">
        <a:xfrm>
          <a:off x="446722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25706</xdr:rowOff>
    </xdr:to>
    <xdr:sp macro="" textlink="">
      <xdr:nvSpPr>
        <xdr:cNvPr id="279" name="Text Box 92">
          <a:extLst>
            <a:ext uri="{FF2B5EF4-FFF2-40B4-BE49-F238E27FC236}">
              <a16:creationId xmlns:a16="http://schemas.microsoft.com/office/drawing/2014/main" id="{00000000-0008-0000-0100-000017010000}"/>
            </a:ext>
          </a:extLst>
        </xdr:cNvPr>
        <xdr:cNvSpPr txBox="1">
          <a:spLocks noChangeArrowheads="1"/>
        </xdr:cNvSpPr>
      </xdr:nvSpPr>
      <xdr:spPr bwMode="auto">
        <a:xfrm>
          <a:off x="446722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25706</xdr:rowOff>
    </xdr:to>
    <xdr:sp macro="" textlink="">
      <xdr:nvSpPr>
        <xdr:cNvPr id="280" name="Text Box 93">
          <a:extLst>
            <a:ext uri="{FF2B5EF4-FFF2-40B4-BE49-F238E27FC236}">
              <a16:creationId xmlns:a16="http://schemas.microsoft.com/office/drawing/2014/main" id="{00000000-0008-0000-0100-000018010000}"/>
            </a:ext>
          </a:extLst>
        </xdr:cNvPr>
        <xdr:cNvSpPr txBox="1">
          <a:spLocks noChangeArrowheads="1"/>
        </xdr:cNvSpPr>
      </xdr:nvSpPr>
      <xdr:spPr bwMode="auto">
        <a:xfrm>
          <a:off x="446722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25706</xdr:rowOff>
    </xdr:to>
    <xdr:sp macro="" textlink="">
      <xdr:nvSpPr>
        <xdr:cNvPr id="281" name="Text Box 94">
          <a:extLst>
            <a:ext uri="{FF2B5EF4-FFF2-40B4-BE49-F238E27FC236}">
              <a16:creationId xmlns:a16="http://schemas.microsoft.com/office/drawing/2014/main" id="{00000000-0008-0000-0100-000019010000}"/>
            </a:ext>
          </a:extLst>
        </xdr:cNvPr>
        <xdr:cNvSpPr txBox="1">
          <a:spLocks noChangeArrowheads="1"/>
        </xdr:cNvSpPr>
      </xdr:nvSpPr>
      <xdr:spPr bwMode="auto">
        <a:xfrm>
          <a:off x="446722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25706</xdr:rowOff>
    </xdr:to>
    <xdr:sp macro="" textlink="">
      <xdr:nvSpPr>
        <xdr:cNvPr id="282" name="Text Box 87">
          <a:extLst>
            <a:ext uri="{FF2B5EF4-FFF2-40B4-BE49-F238E27FC236}">
              <a16:creationId xmlns:a16="http://schemas.microsoft.com/office/drawing/2014/main" id="{00000000-0008-0000-0100-00001A010000}"/>
            </a:ext>
          </a:extLst>
        </xdr:cNvPr>
        <xdr:cNvSpPr txBox="1">
          <a:spLocks noChangeArrowheads="1"/>
        </xdr:cNvSpPr>
      </xdr:nvSpPr>
      <xdr:spPr bwMode="auto">
        <a:xfrm>
          <a:off x="376237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25706</xdr:rowOff>
    </xdr:to>
    <xdr:sp macro="" textlink="">
      <xdr:nvSpPr>
        <xdr:cNvPr id="283" name="Text Box 88">
          <a:extLst>
            <a:ext uri="{FF2B5EF4-FFF2-40B4-BE49-F238E27FC236}">
              <a16:creationId xmlns:a16="http://schemas.microsoft.com/office/drawing/2014/main" id="{00000000-0008-0000-0100-00001B010000}"/>
            </a:ext>
          </a:extLst>
        </xdr:cNvPr>
        <xdr:cNvSpPr txBox="1">
          <a:spLocks noChangeArrowheads="1"/>
        </xdr:cNvSpPr>
      </xdr:nvSpPr>
      <xdr:spPr bwMode="auto">
        <a:xfrm>
          <a:off x="376237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25706</xdr:rowOff>
    </xdr:to>
    <xdr:sp macro="" textlink="">
      <xdr:nvSpPr>
        <xdr:cNvPr id="284" name="Text Box 89">
          <a:extLst>
            <a:ext uri="{FF2B5EF4-FFF2-40B4-BE49-F238E27FC236}">
              <a16:creationId xmlns:a16="http://schemas.microsoft.com/office/drawing/2014/main" id="{00000000-0008-0000-0100-00001C010000}"/>
            </a:ext>
          </a:extLst>
        </xdr:cNvPr>
        <xdr:cNvSpPr txBox="1">
          <a:spLocks noChangeArrowheads="1"/>
        </xdr:cNvSpPr>
      </xdr:nvSpPr>
      <xdr:spPr bwMode="auto">
        <a:xfrm>
          <a:off x="376237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25706</xdr:rowOff>
    </xdr:to>
    <xdr:sp macro="" textlink="">
      <xdr:nvSpPr>
        <xdr:cNvPr id="285" name="Text Box 90">
          <a:extLst>
            <a:ext uri="{FF2B5EF4-FFF2-40B4-BE49-F238E27FC236}">
              <a16:creationId xmlns:a16="http://schemas.microsoft.com/office/drawing/2014/main" id="{00000000-0008-0000-0100-00001D010000}"/>
            </a:ext>
          </a:extLst>
        </xdr:cNvPr>
        <xdr:cNvSpPr txBox="1">
          <a:spLocks noChangeArrowheads="1"/>
        </xdr:cNvSpPr>
      </xdr:nvSpPr>
      <xdr:spPr bwMode="auto">
        <a:xfrm>
          <a:off x="376237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25706</xdr:rowOff>
    </xdr:to>
    <xdr:sp macro="" textlink="">
      <xdr:nvSpPr>
        <xdr:cNvPr id="286" name="Text Box 91">
          <a:extLst>
            <a:ext uri="{FF2B5EF4-FFF2-40B4-BE49-F238E27FC236}">
              <a16:creationId xmlns:a16="http://schemas.microsoft.com/office/drawing/2014/main" id="{00000000-0008-0000-0100-00001E010000}"/>
            </a:ext>
          </a:extLst>
        </xdr:cNvPr>
        <xdr:cNvSpPr txBox="1">
          <a:spLocks noChangeArrowheads="1"/>
        </xdr:cNvSpPr>
      </xdr:nvSpPr>
      <xdr:spPr bwMode="auto">
        <a:xfrm>
          <a:off x="446722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25706</xdr:rowOff>
    </xdr:to>
    <xdr:sp macro="" textlink="">
      <xdr:nvSpPr>
        <xdr:cNvPr id="287" name="Text Box 92">
          <a:extLst>
            <a:ext uri="{FF2B5EF4-FFF2-40B4-BE49-F238E27FC236}">
              <a16:creationId xmlns:a16="http://schemas.microsoft.com/office/drawing/2014/main" id="{00000000-0008-0000-0100-00001F010000}"/>
            </a:ext>
          </a:extLst>
        </xdr:cNvPr>
        <xdr:cNvSpPr txBox="1">
          <a:spLocks noChangeArrowheads="1"/>
        </xdr:cNvSpPr>
      </xdr:nvSpPr>
      <xdr:spPr bwMode="auto">
        <a:xfrm>
          <a:off x="446722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25706</xdr:rowOff>
    </xdr:to>
    <xdr:sp macro="" textlink="">
      <xdr:nvSpPr>
        <xdr:cNvPr id="288" name="Text Box 93">
          <a:extLst>
            <a:ext uri="{FF2B5EF4-FFF2-40B4-BE49-F238E27FC236}">
              <a16:creationId xmlns:a16="http://schemas.microsoft.com/office/drawing/2014/main" id="{00000000-0008-0000-0100-000020010000}"/>
            </a:ext>
          </a:extLst>
        </xdr:cNvPr>
        <xdr:cNvSpPr txBox="1">
          <a:spLocks noChangeArrowheads="1"/>
        </xdr:cNvSpPr>
      </xdr:nvSpPr>
      <xdr:spPr bwMode="auto">
        <a:xfrm>
          <a:off x="446722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25706</xdr:rowOff>
    </xdr:to>
    <xdr:sp macro="" textlink="">
      <xdr:nvSpPr>
        <xdr:cNvPr id="289" name="Text Box 94">
          <a:extLst>
            <a:ext uri="{FF2B5EF4-FFF2-40B4-BE49-F238E27FC236}">
              <a16:creationId xmlns:a16="http://schemas.microsoft.com/office/drawing/2014/main" id="{00000000-0008-0000-0100-000021010000}"/>
            </a:ext>
          </a:extLst>
        </xdr:cNvPr>
        <xdr:cNvSpPr txBox="1">
          <a:spLocks noChangeArrowheads="1"/>
        </xdr:cNvSpPr>
      </xdr:nvSpPr>
      <xdr:spPr bwMode="auto">
        <a:xfrm>
          <a:off x="446722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25706</xdr:rowOff>
    </xdr:to>
    <xdr:sp macro="" textlink="">
      <xdr:nvSpPr>
        <xdr:cNvPr id="290" name="Text Box 87">
          <a:extLst>
            <a:ext uri="{FF2B5EF4-FFF2-40B4-BE49-F238E27FC236}">
              <a16:creationId xmlns:a16="http://schemas.microsoft.com/office/drawing/2014/main" id="{00000000-0008-0000-0100-000022010000}"/>
            </a:ext>
          </a:extLst>
        </xdr:cNvPr>
        <xdr:cNvSpPr txBox="1">
          <a:spLocks noChangeArrowheads="1"/>
        </xdr:cNvSpPr>
      </xdr:nvSpPr>
      <xdr:spPr bwMode="auto">
        <a:xfrm>
          <a:off x="376237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25706</xdr:rowOff>
    </xdr:to>
    <xdr:sp macro="" textlink="">
      <xdr:nvSpPr>
        <xdr:cNvPr id="291" name="Text Box 88">
          <a:extLst>
            <a:ext uri="{FF2B5EF4-FFF2-40B4-BE49-F238E27FC236}">
              <a16:creationId xmlns:a16="http://schemas.microsoft.com/office/drawing/2014/main" id="{00000000-0008-0000-0100-000023010000}"/>
            </a:ext>
          </a:extLst>
        </xdr:cNvPr>
        <xdr:cNvSpPr txBox="1">
          <a:spLocks noChangeArrowheads="1"/>
        </xdr:cNvSpPr>
      </xdr:nvSpPr>
      <xdr:spPr bwMode="auto">
        <a:xfrm>
          <a:off x="376237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25706</xdr:rowOff>
    </xdr:to>
    <xdr:sp macro="" textlink="">
      <xdr:nvSpPr>
        <xdr:cNvPr id="292" name="Text Box 89">
          <a:extLst>
            <a:ext uri="{FF2B5EF4-FFF2-40B4-BE49-F238E27FC236}">
              <a16:creationId xmlns:a16="http://schemas.microsoft.com/office/drawing/2014/main" id="{00000000-0008-0000-0100-000024010000}"/>
            </a:ext>
          </a:extLst>
        </xdr:cNvPr>
        <xdr:cNvSpPr txBox="1">
          <a:spLocks noChangeArrowheads="1"/>
        </xdr:cNvSpPr>
      </xdr:nvSpPr>
      <xdr:spPr bwMode="auto">
        <a:xfrm>
          <a:off x="376237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25706</xdr:rowOff>
    </xdr:to>
    <xdr:sp macro="" textlink="">
      <xdr:nvSpPr>
        <xdr:cNvPr id="293" name="Text Box 90">
          <a:extLst>
            <a:ext uri="{FF2B5EF4-FFF2-40B4-BE49-F238E27FC236}">
              <a16:creationId xmlns:a16="http://schemas.microsoft.com/office/drawing/2014/main" id="{00000000-0008-0000-0100-000025010000}"/>
            </a:ext>
          </a:extLst>
        </xdr:cNvPr>
        <xdr:cNvSpPr txBox="1">
          <a:spLocks noChangeArrowheads="1"/>
        </xdr:cNvSpPr>
      </xdr:nvSpPr>
      <xdr:spPr bwMode="auto">
        <a:xfrm>
          <a:off x="376237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25706</xdr:rowOff>
    </xdr:to>
    <xdr:sp macro="" textlink="">
      <xdr:nvSpPr>
        <xdr:cNvPr id="294" name="Text Box 91">
          <a:extLst>
            <a:ext uri="{FF2B5EF4-FFF2-40B4-BE49-F238E27FC236}">
              <a16:creationId xmlns:a16="http://schemas.microsoft.com/office/drawing/2014/main" id="{00000000-0008-0000-0100-000026010000}"/>
            </a:ext>
          </a:extLst>
        </xdr:cNvPr>
        <xdr:cNvSpPr txBox="1">
          <a:spLocks noChangeArrowheads="1"/>
        </xdr:cNvSpPr>
      </xdr:nvSpPr>
      <xdr:spPr bwMode="auto">
        <a:xfrm>
          <a:off x="446722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25706</xdr:rowOff>
    </xdr:to>
    <xdr:sp macro="" textlink="">
      <xdr:nvSpPr>
        <xdr:cNvPr id="295" name="Text Box 92">
          <a:extLst>
            <a:ext uri="{FF2B5EF4-FFF2-40B4-BE49-F238E27FC236}">
              <a16:creationId xmlns:a16="http://schemas.microsoft.com/office/drawing/2014/main" id="{00000000-0008-0000-0100-000027010000}"/>
            </a:ext>
          </a:extLst>
        </xdr:cNvPr>
        <xdr:cNvSpPr txBox="1">
          <a:spLocks noChangeArrowheads="1"/>
        </xdr:cNvSpPr>
      </xdr:nvSpPr>
      <xdr:spPr bwMode="auto">
        <a:xfrm>
          <a:off x="446722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25706</xdr:rowOff>
    </xdr:to>
    <xdr:sp macro="" textlink="">
      <xdr:nvSpPr>
        <xdr:cNvPr id="296" name="Text Box 93">
          <a:extLst>
            <a:ext uri="{FF2B5EF4-FFF2-40B4-BE49-F238E27FC236}">
              <a16:creationId xmlns:a16="http://schemas.microsoft.com/office/drawing/2014/main" id="{00000000-0008-0000-0100-000028010000}"/>
            </a:ext>
          </a:extLst>
        </xdr:cNvPr>
        <xdr:cNvSpPr txBox="1">
          <a:spLocks noChangeArrowheads="1"/>
        </xdr:cNvSpPr>
      </xdr:nvSpPr>
      <xdr:spPr bwMode="auto">
        <a:xfrm>
          <a:off x="446722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25706</xdr:rowOff>
    </xdr:to>
    <xdr:sp macro="" textlink="">
      <xdr:nvSpPr>
        <xdr:cNvPr id="297" name="Text Box 94">
          <a:extLst>
            <a:ext uri="{FF2B5EF4-FFF2-40B4-BE49-F238E27FC236}">
              <a16:creationId xmlns:a16="http://schemas.microsoft.com/office/drawing/2014/main" id="{00000000-0008-0000-0100-000029010000}"/>
            </a:ext>
          </a:extLst>
        </xdr:cNvPr>
        <xdr:cNvSpPr txBox="1">
          <a:spLocks noChangeArrowheads="1"/>
        </xdr:cNvSpPr>
      </xdr:nvSpPr>
      <xdr:spPr bwMode="auto">
        <a:xfrm>
          <a:off x="446722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25706</xdr:rowOff>
    </xdr:to>
    <xdr:sp macro="" textlink="">
      <xdr:nvSpPr>
        <xdr:cNvPr id="298" name="Text Box 87">
          <a:extLst>
            <a:ext uri="{FF2B5EF4-FFF2-40B4-BE49-F238E27FC236}">
              <a16:creationId xmlns:a16="http://schemas.microsoft.com/office/drawing/2014/main" id="{00000000-0008-0000-0100-00002A010000}"/>
            </a:ext>
          </a:extLst>
        </xdr:cNvPr>
        <xdr:cNvSpPr txBox="1">
          <a:spLocks noChangeArrowheads="1"/>
        </xdr:cNvSpPr>
      </xdr:nvSpPr>
      <xdr:spPr bwMode="auto">
        <a:xfrm>
          <a:off x="376237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25706</xdr:rowOff>
    </xdr:to>
    <xdr:sp macro="" textlink="">
      <xdr:nvSpPr>
        <xdr:cNvPr id="299" name="Text Box 88">
          <a:extLst>
            <a:ext uri="{FF2B5EF4-FFF2-40B4-BE49-F238E27FC236}">
              <a16:creationId xmlns:a16="http://schemas.microsoft.com/office/drawing/2014/main" id="{00000000-0008-0000-0100-00002B010000}"/>
            </a:ext>
          </a:extLst>
        </xdr:cNvPr>
        <xdr:cNvSpPr txBox="1">
          <a:spLocks noChangeArrowheads="1"/>
        </xdr:cNvSpPr>
      </xdr:nvSpPr>
      <xdr:spPr bwMode="auto">
        <a:xfrm>
          <a:off x="376237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25706</xdr:rowOff>
    </xdr:to>
    <xdr:sp macro="" textlink="">
      <xdr:nvSpPr>
        <xdr:cNvPr id="300" name="Text Box 89">
          <a:extLst>
            <a:ext uri="{FF2B5EF4-FFF2-40B4-BE49-F238E27FC236}">
              <a16:creationId xmlns:a16="http://schemas.microsoft.com/office/drawing/2014/main" id="{00000000-0008-0000-0100-00002C010000}"/>
            </a:ext>
          </a:extLst>
        </xdr:cNvPr>
        <xdr:cNvSpPr txBox="1">
          <a:spLocks noChangeArrowheads="1"/>
        </xdr:cNvSpPr>
      </xdr:nvSpPr>
      <xdr:spPr bwMode="auto">
        <a:xfrm>
          <a:off x="376237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25706</xdr:rowOff>
    </xdr:to>
    <xdr:sp macro="" textlink="">
      <xdr:nvSpPr>
        <xdr:cNvPr id="301" name="Text Box 90">
          <a:extLst>
            <a:ext uri="{FF2B5EF4-FFF2-40B4-BE49-F238E27FC236}">
              <a16:creationId xmlns:a16="http://schemas.microsoft.com/office/drawing/2014/main" id="{00000000-0008-0000-0100-00002D010000}"/>
            </a:ext>
          </a:extLst>
        </xdr:cNvPr>
        <xdr:cNvSpPr txBox="1">
          <a:spLocks noChangeArrowheads="1"/>
        </xdr:cNvSpPr>
      </xdr:nvSpPr>
      <xdr:spPr bwMode="auto">
        <a:xfrm>
          <a:off x="376237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25706</xdr:rowOff>
    </xdr:to>
    <xdr:sp macro="" textlink="">
      <xdr:nvSpPr>
        <xdr:cNvPr id="302" name="Text Box 91">
          <a:extLst>
            <a:ext uri="{FF2B5EF4-FFF2-40B4-BE49-F238E27FC236}">
              <a16:creationId xmlns:a16="http://schemas.microsoft.com/office/drawing/2014/main" id="{00000000-0008-0000-0100-00002E010000}"/>
            </a:ext>
          </a:extLst>
        </xdr:cNvPr>
        <xdr:cNvSpPr txBox="1">
          <a:spLocks noChangeArrowheads="1"/>
        </xdr:cNvSpPr>
      </xdr:nvSpPr>
      <xdr:spPr bwMode="auto">
        <a:xfrm>
          <a:off x="446722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25706</xdr:rowOff>
    </xdr:to>
    <xdr:sp macro="" textlink="">
      <xdr:nvSpPr>
        <xdr:cNvPr id="303" name="Text Box 92">
          <a:extLst>
            <a:ext uri="{FF2B5EF4-FFF2-40B4-BE49-F238E27FC236}">
              <a16:creationId xmlns:a16="http://schemas.microsoft.com/office/drawing/2014/main" id="{00000000-0008-0000-0100-00002F010000}"/>
            </a:ext>
          </a:extLst>
        </xdr:cNvPr>
        <xdr:cNvSpPr txBox="1">
          <a:spLocks noChangeArrowheads="1"/>
        </xdr:cNvSpPr>
      </xdr:nvSpPr>
      <xdr:spPr bwMode="auto">
        <a:xfrm>
          <a:off x="446722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25706</xdr:rowOff>
    </xdr:to>
    <xdr:sp macro="" textlink="">
      <xdr:nvSpPr>
        <xdr:cNvPr id="304" name="Text Box 93">
          <a:extLst>
            <a:ext uri="{FF2B5EF4-FFF2-40B4-BE49-F238E27FC236}">
              <a16:creationId xmlns:a16="http://schemas.microsoft.com/office/drawing/2014/main" id="{00000000-0008-0000-0100-000030010000}"/>
            </a:ext>
          </a:extLst>
        </xdr:cNvPr>
        <xdr:cNvSpPr txBox="1">
          <a:spLocks noChangeArrowheads="1"/>
        </xdr:cNvSpPr>
      </xdr:nvSpPr>
      <xdr:spPr bwMode="auto">
        <a:xfrm>
          <a:off x="446722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25706</xdr:rowOff>
    </xdr:to>
    <xdr:sp macro="" textlink="">
      <xdr:nvSpPr>
        <xdr:cNvPr id="305" name="Text Box 94">
          <a:extLst>
            <a:ext uri="{FF2B5EF4-FFF2-40B4-BE49-F238E27FC236}">
              <a16:creationId xmlns:a16="http://schemas.microsoft.com/office/drawing/2014/main" id="{00000000-0008-0000-0100-000031010000}"/>
            </a:ext>
          </a:extLst>
        </xdr:cNvPr>
        <xdr:cNvSpPr txBox="1">
          <a:spLocks noChangeArrowheads="1"/>
        </xdr:cNvSpPr>
      </xdr:nvSpPr>
      <xdr:spPr bwMode="auto">
        <a:xfrm>
          <a:off x="446722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25706</xdr:rowOff>
    </xdr:to>
    <xdr:sp macro="" textlink="">
      <xdr:nvSpPr>
        <xdr:cNvPr id="306" name="Text Box 87">
          <a:extLst>
            <a:ext uri="{FF2B5EF4-FFF2-40B4-BE49-F238E27FC236}">
              <a16:creationId xmlns:a16="http://schemas.microsoft.com/office/drawing/2014/main" id="{00000000-0008-0000-0100-000032010000}"/>
            </a:ext>
          </a:extLst>
        </xdr:cNvPr>
        <xdr:cNvSpPr txBox="1">
          <a:spLocks noChangeArrowheads="1"/>
        </xdr:cNvSpPr>
      </xdr:nvSpPr>
      <xdr:spPr bwMode="auto">
        <a:xfrm>
          <a:off x="376237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25706</xdr:rowOff>
    </xdr:to>
    <xdr:sp macro="" textlink="">
      <xdr:nvSpPr>
        <xdr:cNvPr id="307" name="Text Box 88">
          <a:extLst>
            <a:ext uri="{FF2B5EF4-FFF2-40B4-BE49-F238E27FC236}">
              <a16:creationId xmlns:a16="http://schemas.microsoft.com/office/drawing/2014/main" id="{00000000-0008-0000-0100-000033010000}"/>
            </a:ext>
          </a:extLst>
        </xdr:cNvPr>
        <xdr:cNvSpPr txBox="1">
          <a:spLocks noChangeArrowheads="1"/>
        </xdr:cNvSpPr>
      </xdr:nvSpPr>
      <xdr:spPr bwMode="auto">
        <a:xfrm>
          <a:off x="376237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25706</xdr:rowOff>
    </xdr:to>
    <xdr:sp macro="" textlink="">
      <xdr:nvSpPr>
        <xdr:cNvPr id="308" name="Text Box 89">
          <a:extLst>
            <a:ext uri="{FF2B5EF4-FFF2-40B4-BE49-F238E27FC236}">
              <a16:creationId xmlns:a16="http://schemas.microsoft.com/office/drawing/2014/main" id="{00000000-0008-0000-0100-000034010000}"/>
            </a:ext>
          </a:extLst>
        </xdr:cNvPr>
        <xdr:cNvSpPr txBox="1">
          <a:spLocks noChangeArrowheads="1"/>
        </xdr:cNvSpPr>
      </xdr:nvSpPr>
      <xdr:spPr bwMode="auto">
        <a:xfrm>
          <a:off x="376237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25706</xdr:rowOff>
    </xdr:to>
    <xdr:sp macro="" textlink="">
      <xdr:nvSpPr>
        <xdr:cNvPr id="309" name="Text Box 90">
          <a:extLst>
            <a:ext uri="{FF2B5EF4-FFF2-40B4-BE49-F238E27FC236}">
              <a16:creationId xmlns:a16="http://schemas.microsoft.com/office/drawing/2014/main" id="{00000000-0008-0000-0100-000035010000}"/>
            </a:ext>
          </a:extLst>
        </xdr:cNvPr>
        <xdr:cNvSpPr txBox="1">
          <a:spLocks noChangeArrowheads="1"/>
        </xdr:cNvSpPr>
      </xdr:nvSpPr>
      <xdr:spPr bwMode="auto">
        <a:xfrm>
          <a:off x="376237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25706</xdr:rowOff>
    </xdr:to>
    <xdr:sp macro="" textlink="">
      <xdr:nvSpPr>
        <xdr:cNvPr id="310" name="Text Box 91">
          <a:extLst>
            <a:ext uri="{FF2B5EF4-FFF2-40B4-BE49-F238E27FC236}">
              <a16:creationId xmlns:a16="http://schemas.microsoft.com/office/drawing/2014/main" id="{00000000-0008-0000-0100-000036010000}"/>
            </a:ext>
          </a:extLst>
        </xdr:cNvPr>
        <xdr:cNvSpPr txBox="1">
          <a:spLocks noChangeArrowheads="1"/>
        </xdr:cNvSpPr>
      </xdr:nvSpPr>
      <xdr:spPr bwMode="auto">
        <a:xfrm>
          <a:off x="446722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25706</xdr:rowOff>
    </xdr:to>
    <xdr:sp macro="" textlink="">
      <xdr:nvSpPr>
        <xdr:cNvPr id="311" name="Text Box 92">
          <a:extLst>
            <a:ext uri="{FF2B5EF4-FFF2-40B4-BE49-F238E27FC236}">
              <a16:creationId xmlns:a16="http://schemas.microsoft.com/office/drawing/2014/main" id="{00000000-0008-0000-0100-000037010000}"/>
            </a:ext>
          </a:extLst>
        </xdr:cNvPr>
        <xdr:cNvSpPr txBox="1">
          <a:spLocks noChangeArrowheads="1"/>
        </xdr:cNvSpPr>
      </xdr:nvSpPr>
      <xdr:spPr bwMode="auto">
        <a:xfrm>
          <a:off x="446722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25706</xdr:rowOff>
    </xdr:to>
    <xdr:sp macro="" textlink="">
      <xdr:nvSpPr>
        <xdr:cNvPr id="312" name="Text Box 93">
          <a:extLst>
            <a:ext uri="{FF2B5EF4-FFF2-40B4-BE49-F238E27FC236}">
              <a16:creationId xmlns:a16="http://schemas.microsoft.com/office/drawing/2014/main" id="{00000000-0008-0000-0100-000038010000}"/>
            </a:ext>
          </a:extLst>
        </xdr:cNvPr>
        <xdr:cNvSpPr txBox="1">
          <a:spLocks noChangeArrowheads="1"/>
        </xdr:cNvSpPr>
      </xdr:nvSpPr>
      <xdr:spPr bwMode="auto">
        <a:xfrm>
          <a:off x="446722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25706</xdr:rowOff>
    </xdr:to>
    <xdr:sp macro="" textlink="">
      <xdr:nvSpPr>
        <xdr:cNvPr id="313" name="Text Box 94">
          <a:extLst>
            <a:ext uri="{FF2B5EF4-FFF2-40B4-BE49-F238E27FC236}">
              <a16:creationId xmlns:a16="http://schemas.microsoft.com/office/drawing/2014/main" id="{00000000-0008-0000-0100-000039010000}"/>
            </a:ext>
          </a:extLst>
        </xdr:cNvPr>
        <xdr:cNvSpPr txBox="1">
          <a:spLocks noChangeArrowheads="1"/>
        </xdr:cNvSpPr>
      </xdr:nvSpPr>
      <xdr:spPr bwMode="auto">
        <a:xfrm>
          <a:off x="446722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25706</xdr:rowOff>
    </xdr:to>
    <xdr:sp macro="" textlink="">
      <xdr:nvSpPr>
        <xdr:cNvPr id="314" name="Text Box 87">
          <a:extLst>
            <a:ext uri="{FF2B5EF4-FFF2-40B4-BE49-F238E27FC236}">
              <a16:creationId xmlns:a16="http://schemas.microsoft.com/office/drawing/2014/main" id="{00000000-0008-0000-0100-00003A010000}"/>
            </a:ext>
          </a:extLst>
        </xdr:cNvPr>
        <xdr:cNvSpPr txBox="1">
          <a:spLocks noChangeArrowheads="1"/>
        </xdr:cNvSpPr>
      </xdr:nvSpPr>
      <xdr:spPr bwMode="auto">
        <a:xfrm>
          <a:off x="376237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25706</xdr:rowOff>
    </xdr:to>
    <xdr:sp macro="" textlink="">
      <xdr:nvSpPr>
        <xdr:cNvPr id="315" name="Text Box 88">
          <a:extLst>
            <a:ext uri="{FF2B5EF4-FFF2-40B4-BE49-F238E27FC236}">
              <a16:creationId xmlns:a16="http://schemas.microsoft.com/office/drawing/2014/main" id="{00000000-0008-0000-0100-00003B010000}"/>
            </a:ext>
          </a:extLst>
        </xdr:cNvPr>
        <xdr:cNvSpPr txBox="1">
          <a:spLocks noChangeArrowheads="1"/>
        </xdr:cNvSpPr>
      </xdr:nvSpPr>
      <xdr:spPr bwMode="auto">
        <a:xfrm>
          <a:off x="376237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25706</xdr:rowOff>
    </xdr:to>
    <xdr:sp macro="" textlink="">
      <xdr:nvSpPr>
        <xdr:cNvPr id="316" name="Text Box 89">
          <a:extLst>
            <a:ext uri="{FF2B5EF4-FFF2-40B4-BE49-F238E27FC236}">
              <a16:creationId xmlns:a16="http://schemas.microsoft.com/office/drawing/2014/main" id="{00000000-0008-0000-0100-00003C010000}"/>
            </a:ext>
          </a:extLst>
        </xdr:cNvPr>
        <xdr:cNvSpPr txBox="1">
          <a:spLocks noChangeArrowheads="1"/>
        </xdr:cNvSpPr>
      </xdr:nvSpPr>
      <xdr:spPr bwMode="auto">
        <a:xfrm>
          <a:off x="376237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25706</xdr:rowOff>
    </xdr:to>
    <xdr:sp macro="" textlink="">
      <xdr:nvSpPr>
        <xdr:cNvPr id="317" name="Text Box 90">
          <a:extLst>
            <a:ext uri="{FF2B5EF4-FFF2-40B4-BE49-F238E27FC236}">
              <a16:creationId xmlns:a16="http://schemas.microsoft.com/office/drawing/2014/main" id="{00000000-0008-0000-0100-00003D010000}"/>
            </a:ext>
          </a:extLst>
        </xdr:cNvPr>
        <xdr:cNvSpPr txBox="1">
          <a:spLocks noChangeArrowheads="1"/>
        </xdr:cNvSpPr>
      </xdr:nvSpPr>
      <xdr:spPr bwMode="auto">
        <a:xfrm>
          <a:off x="376237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25706</xdr:rowOff>
    </xdr:to>
    <xdr:sp macro="" textlink="">
      <xdr:nvSpPr>
        <xdr:cNvPr id="318" name="Text Box 91">
          <a:extLst>
            <a:ext uri="{FF2B5EF4-FFF2-40B4-BE49-F238E27FC236}">
              <a16:creationId xmlns:a16="http://schemas.microsoft.com/office/drawing/2014/main" id="{00000000-0008-0000-0100-00003E010000}"/>
            </a:ext>
          </a:extLst>
        </xdr:cNvPr>
        <xdr:cNvSpPr txBox="1">
          <a:spLocks noChangeArrowheads="1"/>
        </xdr:cNvSpPr>
      </xdr:nvSpPr>
      <xdr:spPr bwMode="auto">
        <a:xfrm>
          <a:off x="446722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25706</xdr:rowOff>
    </xdr:to>
    <xdr:sp macro="" textlink="">
      <xdr:nvSpPr>
        <xdr:cNvPr id="319" name="Text Box 92">
          <a:extLst>
            <a:ext uri="{FF2B5EF4-FFF2-40B4-BE49-F238E27FC236}">
              <a16:creationId xmlns:a16="http://schemas.microsoft.com/office/drawing/2014/main" id="{00000000-0008-0000-0100-00003F010000}"/>
            </a:ext>
          </a:extLst>
        </xdr:cNvPr>
        <xdr:cNvSpPr txBox="1">
          <a:spLocks noChangeArrowheads="1"/>
        </xdr:cNvSpPr>
      </xdr:nvSpPr>
      <xdr:spPr bwMode="auto">
        <a:xfrm>
          <a:off x="446722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25706</xdr:rowOff>
    </xdr:to>
    <xdr:sp macro="" textlink="">
      <xdr:nvSpPr>
        <xdr:cNvPr id="320" name="Text Box 93">
          <a:extLst>
            <a:ext uri="{FF2B5EF4-FFF2-40B4-BE49-F238E27FC236}">
              <a16:creationId xmlns:a16="http://schemas.microsoft.com/office/drawing/2014/main" id="{00000000-0008-0000-0100-000040010000}"/>
            </a:ext>
          </a:extLst>
        </xdr:cNvPr>
        <xdr:cNvSpPr txBox="1">
          <a:spLocks noChangeArrowheads="1"/>
        </xdr:cNvSpPr>
      </xdr:nvSpPr>
      <xdr:spPr bwMode="auto">
        <a:xfrm>
          <a:off x="446722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25706</xdr:rowOff>
    </xdr:to>
    <xdr:sp macro="" textlink="">
      <xdr:nvSpPr>
        <xdr:cNvPr id="321" name="Text Box 94">
          <a:extLst>
            <a:ext uri="{FF2B5EF4-FFF2-40B4-BE49-F238E27FC236}">
              <a16:creationId xmlns:a16="http://schemas.microsoft.com/office/drawing/2014/main" id="{00000000-0008-0000-0100-000041010000}"/>
            </a:ext>
          </a:extLst>
        </xdr:cNvPr>
        <xdr:cNvSpPr txBox="1">
          <a:spLocks noChangeArrowheads="1"/>
        </xdr:cNvSpPr>
      </xdr:nvSpPr>
      <xdr:spPr bwMode="auto">
        <a:xfrm>
          <a:off x="446722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25706</xdr:rowOff>
    </xdr:to>
    <xdr:sp macro="" textlink="">
      <xdr:nvSpPr>
        <xdr:cNvPr id="322" name="Text Box 87">
          <a:extLst>
            <a:ext uri="{FF2B5EF4-FFF2-40B4-BE49-F238E27FC236}">
              <a16:creationId xmlns:a16="http://schemas.microsoft.com/office/drawing/2014/main" id="{00000000-0008-0000-0100-000042010000}"/>
            </a:ext>
          </a:extLst>
        </xdr:cNvPr>
        <xdr:cNvSpPr txBox="1">
          <a:spLocks noChangeArrowheads="1"/>
        </xdr:cNvSpPr>
      </xdr:nvSpPr>
      <xdr:spPr bwMode="auto">
        <a:xfrm>
          <a:off x="376237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25706</xdr:rowOff>
    </xdr:to>
    <xdr:sp macro="" textlink="">
      <xdr:nvSpPr>
        <xdr:cNvPr id="323" name="Text Box 88">
          <a:extLst>
            <a:ext uri="{FF2B5EF4-FFF2-40B4-BE49-F238E27FC236}">
              <a16:creationId xmlns:a16="http://schemas.microsoft.com/office/drawing/2014/main" id="{00000000-0008-0000-0100-000043010000}"/>
            </a:ext>
          </a:extLst>
        </xdr:cNvPr>
        <xdr:cNvSpPr txBox="1">
          <a:spLocks noChangeArrowheads="1"/>
        </xdr:cNvSpPr>
      </xdr:nvSpPr>
      <xdr:spPr bwMode="auto">
        <a:xfrm>
          <a:off x="376237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25706</xdr:rowOff>
    </xdr:to>
    <xdr:sp macro="" textlink="">
      <xdr:nvSpPr>
        <xdr:cNvPr id="324" name="Text Box 89">
          <a:extLst>
            <a:ext uri="{FF2B5EF4-FFF2-40B4-BE49-F238E27FC236}">
              <a16:creationId xmlns:a16="http://schemas.microsoft.com/office/drawing/2014/main" id="{00000000-0008-0000-0100-000044010000}"/>
            </a:ext>
          </a:extLst>
        </xdr:cNvPr>
        <xdr:cNvSpPr txBox="1">
          <a:spLocks noChangeArrowheads="1"/>
        </xdr:cNvSpPr>
      </xdr:nvSpPr>
      <xdr:spPr bwMode="auto">
        <a:xfrm>
          <a:off x="376237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25706</xdr:rowOff>
    </xdr:to>
    <xdr:sp macro="" textlink="">
      <xdr:nvSpPr>
        <xdr:cNvPr id="325" name="Text Box 90">
          <a:extLst>
            <a:ext uri="{FF2B5EF4-FFF2-40B4-BE49-F238E27FC236}">
              <a16:creationId xmlns:a16="http://schemas.microsoft.com/office/drawing/2014/main" id="{00000000-0008-0000-0100-000045010000}"/>
            </a:ext>
          </a:extLst>
        </xdr:cNvPr>
        <xdr:cNvSpPr txBox="1">
          <a:spLocks noChangeArrowheads="1"/>
        </xdr:cNvSpPr>
      </xdr:nvSpPr>
      <xdr:spPr bwMode="auto">
        <a:xfrm>
          <a:off x="376237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25706</xdr:rowOff>
    </xdr:to>
    <xdr:sp macro="" textlink="">
      <xdr:nvSpPr>
        <xdr:cNvPr id="326" name="Text Box 91">
          <a:extLst>
            <a:ext uri="{FF2B5EF4-FFF2-40B4-BE49-F238E27FC236}">
              <a16:creationId xmlns:a16="http://schemas.microsoft.com/office/drawing/2014/main" id="{00000000-0008-0000-0100-000046010000}"/>
            </a:ext>
          </a:extLst>
        </xdr:cNvPr>
        <xdr:cNvSpPr txBox="1">
          <a:spLocks noChangeArrowheads="1"/>
        </xdr:cNvSpPr>
      </xdr:nvSpPr>
      <xdr:spPr bwMode="auto">
        <a:xfrm>
          <a:off x="446722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25706</xdr:rowOff>
    </xdr:to>
    <xdr:sp macro="" textlink="">
      <xdr:nvSpPr>
        <xdr:cNvPr id="327" name="Text Box 92">
          <a:extLst>
            <a:ext uri="{FF2B5EF4-FFF2-40B4-BE49-F238E27FC236}">
              <a16:creationId xmlns:a16="http://schemas.microsoft.com/office/drawing/2014/main" id="{00000000-0008-0000-0100-000047010000}"/>
            </a:ext>
          </a:extLst>
        </xdr:cNvPr>
        <xdr:cNvSpPr txBox="1">
          <a:spLocks noChangeArrowheads="1"/>
        </xdr:cNvSpPr>
      </xdr:nvSpPr>
      <xdr:spPr bwMode="auto">
        <a:xfrm>
          <a:off x="446722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25706</xdr:rowOff>
    </xdr:to>
    <xdr:sp macro="" textlink="">
      <xdr:nvSpPr>
        <xdr:cNvPr id="328" name="Text Box 93">
          <a:extLst>
            <a:ext uri="{FF2B5EF4-FFF2-40B4-BE49-F238E27FC236}">
              <a16:creationId xmlns:a16="http://schemas.microsoft.com/office/drawing/2014/main" id="{00000000-0008-0000-0100-000048010000}"/>
            </a:ext>
          </a:extLst>
        </xdr:cNvPr>
        <xdr:cNvSpPr txBox="1">
          <a:spLocks noChangeArrowheads="1"/>
        </xdr:cNvSpPr>
      </xdr:nvSpPr>
      <xdr:spPr bwMode="auto">
        <a:xfrm>
          <a:off x="446722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25706</xdr:rowOff>
    </xdr:to>
    <xdr:sp macro="" textlink="">
      <xdr:nvSpPr>
        <xdr:cNvPr id="329" name="Text Box 94">
          <a:extLst>
            <a:ext uri="{FF2B5EF4-FFF2-40B4-BE49-F238E27FC236}">
              <a16:creationId xmlns:a16="http://schemas.microsoft.com/office/drawing/2014/main" id="{00000000-0008-0000-0100-000049010000}"/>
            </a:ext>
          </a:extLst>
        </xdr:cNvPr>
        <xdr:cNvSpPr txBox="1">
          <a:spLocks noChangeArrowheads="1"/>
        </xdr:cNvSpPr>
      </xdr:nvSpPr>
      <xdr:spPr bwMode="auto">
        <a:xfrm>
          <a:off x="446722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25706</xdr:rowOff>
    </xdr:to>
    <xdr:sp macro="" textlink="">
      <xdr:nvSpPr>
        <xdr:cNvPr id="330" name="Text Box 87">
          <a:extLst>
            <a:ext uri="{FF2B5EF4-FFF2-40B4-BE49-F238E27FC236}">
              <a16:creationId xmlns:a16="http://schemas.microsoft.com/office/drawing/2014/main" id="{00000000-0008-0000-0100-00004A010000}"/>
            </a:ext>
          </a:extLst>
        </xdr:cNvPr>
        <xdr:cNvSpPr txBox="1">
          <a:spLocks noChangeArrowheads="1"/>
        </xdr:cNvSpPr>
      </xdr:nvSpPr>
      <xdr:spPr bwMode="auto">
        <a:xfrm>
          <a:off x="376237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25706</xdr:rowOff>
    </xdr:to>
    <xdr:sp macro="" textlink="">
      <xdr:nvSpPr>
        <xdr:cNvPr id="331" name="Text Box 88">
          <a:extLst>
            <a:ext uri="{FF2B5EF4-FFF2-40B4-BE49-F238E27FC236}">
              <a16:creationId xmlns:a16="http://schemas.microsoft.com/office/drawing/2014/main" id="{00000000-0008-0000-0100-00004B010000}"/>
            </a:ext>
          </a:extLst>
        </xdr:cNvPr>
        <xdr:cNvSpPr txBox="1">
          <a:spLocks noChangeArrowheads="1"/>
        </xdr:cNvSpPr>
      </xdr:nvSpPr>
      <xdr:spPr bwMode="auto">
        <a:xfrm>
          <a:off x="376237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25706</xdr:rowOff>
    </xdr:to>
    <xdr:sp macro="" textlink="">
      <xdr:nvSpPr>
        <xdr:cNvPr id="332" name="Text Box 89">
          <a:extLst>
            <a:ext uri="{FF2B5EF4-FFF2-40B4-BE49-F238E27FC236}">
              <a16:creationId xmlns:a16="http://schemas.microsoft.com/office/drawing/2014/main" id="{00000000-0008-0000-0100-00004C010000}"/>
            </a:ext>
          </a:extLst>
        </xdr:cNvPr>
        <xdr:cNvSpPr txBox="1">
          <a:spLocks noChangeArrowheads="1"/>
        </xdr:cNvSpPr>
      </xdr:nvSpPr>
      <xdr:spPr bwMode="auto">
        <a:xfrm>
          <a:off x="376237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25706</xdr:rowOff>
    </xdr:to>
    <xdr:sp macro="" textlink="">
      <xdr:nvSpPr>
        <xdr:cNvPr id="333" name="Text Box 90">
          <a:extLst>
            <a:ext uri="{FF2B5EF4-FFF2-40B4-BE49-F238E27FC236}">
              <a16:creationId xmlns:a16="http://schemas.microsoft.com/office/drawing/2014/main" id="{00000000-0008-0000-0100-00004D010000}"/>
            </a:ext>
          </a:extLst>
        </xdr:cNvPr>
        <xdr:cNvSpPr txBox="1">
          <a:spLocks noChangeArrowheads="1"/>
        </xdr:cNvSpPr>
      </xdr:nvSpPr>
      <xdr:spPr bwMode="auto">
        <a:xfrm>
          <a:off x="376237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25706</xdr:rowOff>
    </xdr:to>
    <xdr:sp macro="" textlink="">
      <xdr:nvSpPr>
        <xdr:cNvPr id="334" name="Text Box 91">
          <a:extLst>
            <a:ext uri="{FF2B5EF4-FFF2-40B4-BE49-F238E27FC236}">
              <a16:creationId xmlns:a16="http://schemas.microsoft.com/office/drawing/2014/main" id="{00000000-0008-0000-0100-00004E010000}"/>
            </a:ext>
          </a:extLst>
        </xdr:cNvPr>
        <xdr:cNvSpPr txBox="1">
          <a:spLocks noChangeArrowheads="1"/>
        </xdr:cNvSpPr>
      </xdr:nvSpPr>
      <xdr:spPr bwMode="auto">
        <a:xfrm>
          <a:off x="446722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25706</xdr:rowOff>
    </xdr:to>
    <xdr:sp macro="" textlink="">
      <xdr:nvSpPr>
        <xdr:cNvPr id="335" name="Text Box 92">
          <a:extLst>
            <a:ext uri="{FF2B5EF4-FFF2-40B4-BE49-F238E27FC236}">
              <a16:creationId xmlns:a16="http://schemas.microsoft.com/office/drawing/2014/main" id="{00000000-0008-0000-0100-00004F010000}"/>
            </a:ext>
          </a:extLst>
        </xdr:cNvPr>
        <xdr:cNvSpPr txBox="1">
          <a:spLocks noChangeArrowheads="1"/>
        </xdr:cNvSpPr>
      </xdr:nvSpPr>
      <xdr:spPr bwMode="auto">
        <a:xfrm>
          <a:off x="446722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25706</xdr:rowOff>
    </xdr:to>
    <xdr:sp macro="" textlink="">
      <xdr:nvSpPr>
        <xdr:cNvPr id="336" name="Text Box 93">
          <a:extLst>
            <a:ext uri="{FF2B5EF4-FFF2-40B4-BE49-F238E27FC236}">
              <a16:creationId xmlns:a16="http://schemas.microsoft.com/office/drawing/2014/main" id="{00000000-0008-0000-0100-000050010000}"/>
            </a:ext>
          </a:extLst>
        </xdr:cNvPr>
        <xdr:cNvSpPr txBox="1">
          <a:spLocks noChangeArrowheads="1"/>
        </xdr:cNvSpPr>
      </xdr:nvSpPr>
      <xdr:spPr bwMode="auto">
        <a:xfrm>
          <a:off x="446722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25706</xdr:rowOff>
    </xdr:to>
    <xdr:sp macro="" textlink="">
      <xdr:nvSpPr>
        <xdr:cNvPr id="337" name="Text Box 94">
          <a:extLst>
            <a:ext uri="{FF2B5EF4-FFF2-40B4-BE49-F238E27FC236}">
              <a16:creationId xmlns:a16="http://schemas.microsoft.com/office/drawing/2014/main" id="{00000000-0008-0000-0100-000051010000}"/>
            </a:ext>
          </a:extLst>
        </xdr:cNvPr>
        <xdr:cNvSpPr txBox="1">
          <a:spLocks noChangeArrowheads="1"/>
        </xdr:cNvSpPr>
      </xdr:nvSpPr>
      <xdr:spPr bwMode="auto">
        <a:xfrm>
          <a:off x="446722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25706</xdr:rowOff>
    </xdr:to>
    <xdr:sp macro="" textlink="">
      <xdr:nvSpPr>
        <xdr:cNvPr id="338" name="Text Box 87">
          <a:extLst>
            <a:ext uri="{FF2B5EF4-FFF2-40B4-BE49-F238E27FC236}">
              <a16:creationId xmlns:a16="http://schemas.microsoft.com/office/drawing/2014/main" id="{00000000-0008-0000-0100-000052010000}"/>
            </a:ext>
          </a:extLst>
        </xdr:cNvPr>
        <xdr:cNvSpPr txBox="1">
          <a:spLocks noChangeArrowheads="1"/>
        </xdr:cNvSpPr>
      </xdr:nvSpPr>
      <xdr:spPr bwMode="auto">
        <a:xfrm>
          <a:off x="376237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25706</xdr:rowOff>
    </xdr:to>
    <xdr:sp macro="" textlink="">
      <xdr:nvSpPr>
        <xdr:cNvPr id="339" name="Text Box 88">
          <a:extLst>
            <a:ext uri="{FF2B5EF4-FFF2-40B4-BE49-F238E27FC236}">
              <a16:creationId xmlns:a16="http://schemas.microsoft.com/office/drawing/2014/main" id="{00000000-0008-0000-0100-000053010000}"/>
            </a:ext>
          </a:extLst>
        </xdr:cNvPr>
        <xdr:cNvSpPr txBox="1">
          <a:spLocks noChangeArrowheads="1"/>
        </xdr:cNvSpPr>
      </xdr:nvSpPr>
      <xdr:spPr bwMode="auto">
        <a:xfrm>
          <a:off x="376237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25706</xdr:rowOff>
    </xdr:to>
    <xdr:sp macro="" textlink="">
      <xdr:nvSpPr>
        <xdr:cNvPr id="340" name="Text Box 89">
          <a:extLst>
            <a:ext uri="{FF2B5EF4-FFF2-40B4-BE49-F238E27FC236}">
              <a16:creationId xmlns:a16="http://schemas.microsoft.com/office/drawing/2014/main" id="{00000000-0008-0000-0100-000054010000}"/>
            </a:ext>
          </a:extLst>
        </xdr:cNvPr>
        <xdr:cNvSpPr txBox="1">
          <a:spLocks noChangeArrowheads="1"/>
        </xdr:cNvSpPr>
      </xdr:nvSpPr>
      <xdr:spPr bwMode="auto">
        <a:xfrm>
          <a:off x="376237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25706</xdr:rowOff>
    </xdr:to>
    <xdr:sp macro="" textlink="">
      <xdr:nvSpPr>
        <xdr:cNvPr id="341" name="Text Box 90">
          <a:extLst>
            <a:ext uri="{FF2B5EF4-FFF2-40B4-BE49-F238E27FC236}">
              <a16:creationId xmlns:a16="http://schemas.microsoft.com/office/drawing/2014/main" id="{00000000-0008-0000-0100-000055010000}"/>
            </a:ext>
          </a:extLst>
        </xdr:cNvPr>
        <xdr:cNvSpPr txBox="1">
          <a:spLocks noChangeArrowheads="1"/>
        </xdr:cNvSpPr>
      </xdr:nvSpPr>
      <xdr:spPr bwMode="auto">
        <a:xfrm>
          <a:off x="376237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25706</xdr:rowOff>
    </xdr:to>
    <xdr:sp macro="" textlink="">
      <xdr:nvSpPr>
        <xdr:cNvPr id="342" name="Text Box 91">
          <a:extLst>
            <a:ext uri="{FF2B5EF4-FFF2-40B4-BE49-F238E27FC236}">
              <a16:creationId xmlns:a16="http://schemas.microsoft.com/office/drawing/2014/main" id="{00000000-0008-0000-0100-000056010000}"/>
            </a:ext>
          </a:extLst>
        </xdr:cNvPr>
        <xdr:cNvSpPr txBox="1">
          <a:spLocks noChangeArrowheads="1"/>
        </xdr:cNvSpPr>
      </xdr:nvSpPr>
      <xdr:spPr bwMode="auto">
        <a:xfrm>
          <a:off x="446722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25706</xdr:rowOff>
    </xdr:to>
    <xdr:sp macro="" textlink="">
      <xdr:nvSpPr>
        <xdr:cNvPr id="343" name="Text Box 92">
          <a:extLst>
            <a:ext uri="{FF2B5EF4-FFF2-40B4-BE49-F238E27FC236}">
              <a16:creationId xmlns:a16="http://schemas.microsoft.com/office/drawing/2014/main" id="{00000000-0008-0000-0100-000057010000}"/>
            </a:ext>
          </a:extLst>
        </xdr:cNvPr>
        <xdr:cNvSpPr txBox="1">
          <a:spLocks noChangeArrowheads="1"/>
        </xdr:cNvSpPr>
      </xdr:nvSpPr>
      <xdr:spPr bwMode="auto">
        <a:xfrm>
          <a:off x="446722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25706</xdr:rowOff>
    </xdr:to>
    <xdr:sp macro="" textlink="">
      <xdr:nvSpPr>
        <xdr:cNvPr id="344" name="Text Box 93">
          <a:extLst>
            <a:ext uri="{FF2B5EF4-FFF2-40B4-BE49-F238E27FC236}">
              <a16:creationId xmlns:a16="http://schemas.microsoft.com/office/drawing/2014/main" id="{00000000-0008-0000-0100-000058010000}"/>
            </a:ext>
          </a:extLst>
        </xdr:cNvPr>
        <xdr:cNvSpPr txBox="1">
          <a:spLocks noChangeArrowheads="1"/>
        </xdr:cNvSpPr>
      </xdr:nvSpPr>
      <xdr:spPr bwMode="auto">
        <a:xfrm>
          <a:off x="446722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25706</xdr:rowOff>
    </xdr:to>
    <xdr:sp macro="" textlink="">
      <xdr:nvSpPr>
        <xdr:cNvPr id="345" name="Text Box 94">
          <a:extLst>
            <a:ext uri="{FF2B5EF4-FFF2-40B4-BE49-F238E27FC236}">
              <a16:creationId xmlns:a16="http://schemas.microsoft.com/office/drawing/2014/main" id="{00000000-0008-0000-0100-000059010000}"/>
            </a:ext>
          </a:extLst>
        </xdr:cNvPr>
        <xdr:cNvSpPr txBox="1">
          <a:spLocks noChangeArrowheads="1"/>
        </xdr:cNvSpPr>
      </xdr:nvSpPr>
      <xdr:spPr bwMode="auto">
        <a:xfrm>
          <a:off x="446722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25706</xdr:rowOff>
    </xdr:to>
    <xdr:sp macro="" textlink="">
      <xdr:nvSpPr>
        <xdr:cNvPr id="346" name="Text Box 87">
          <a:extLst>
            <a:ext uri="{FF2B5EF4-FFF2-40B4-BE49-F238E27FC236}">
              <a16:creationId xmlns:a16="http://schemas.microsoft.com/office/drawing/2014/main" id="{00000000-0008-0000-0100-00005A010000}"/>
            </a:ext>
          </a:extLst>
        </xdr:cNvPr>
        <xdr:cNvSpPr txBox="1">
          <a:spLocks noChangeArrowheads="1"/>
        </xdr:cNvSpPr>
      </xdr:nvSpPr>
      <xdr:spPr bwMode="auto">
        <a:xfrm>
          <a:off x="376237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25706</xdr:rowOff>
    </xdr:to>
    <xdr:sp macro="" textlink="">
      <xdr:nvSpPr>
        <xdr:cNvPr id="347" name="Text Box 88">
          <a:extLst>
            <a:ext uri="{FF2B5EF4-FFF2-40B4-BE49-F238E27FC236}">
              <a16:creationId xmlns:a16="http://schemas.microsoft.com/office/drawing/2014/main" id="{00000000-0008-0000-0100-00005B010000}"/>
            </a:ext>
          </a:extLst>
        </xdr:cNvPr>
        <xdr:cNvSpPr txBox="1">
          <a:spLocks noChangeArrowheads="1"/>
        </xdr:cNvSpPr>
      </xdr:nvSpPr>
      <xdr:spPr bwMode="auto">
        <a:xfrm>
          <a:off x="376237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25706</xdr:rowOff>
    </xdr:to>
    <xdr:sp macro="" textlink="">
      <xdr:nvSpPr>
        <xdr:cNvPr id="348" name="Text Box 89">
          <a:extLst>
            <a:ext uri="{FF2B5EF4-FFF2-40B4-BE49-F238E27FC236}">
              <a16:creationId xmlns:a16="http://schemas.microsoft.com/office/drawing/2014/main" id="{00000000-0008-0000-0100-00005C010000}"/>
            </a:ext>
          </a:extLst>
        </xdr:cNvPr>
        <xdr:cNvSpPr txBox="1">
          <a:spLocks noChangeArrowheads="1"/>
        </xdr:cNvSpPr>
      </xdr:nvSpPr>
      <xdr:spPr bwMode="auto">
        <a:xfrm>
          <a:off x="376237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25706</xdr:rowOff>
    </xdr:to>
    <xdr:sp macro="" textlink="">
      <xdr:nvSpPr>
        <xdr:cNvPr id="349" name="Text Box 90">
          <a:extLst>
            <a:ext uri="{FF2B5EF4-FFF2-40B4-BE49-F238E27FC236}">
              <a16:creationId xmlns:a16="http://schemas.microsoft.com/office/drawing/2014/main" id="{00000000-0008-0000-0100-00005D010000}"/>
            </a:ext>
          </a:extLst>
        </xdr:cNvPr>
        <xdr:cNvSpPr txBox="1">
          <a:spLocks noChangeArrowheads="1"/>
        </xdr:cNvSpPr>
      </xdr:nvSpPr>
      <xdr:spPr bwMode="auto">
        <a:xfrm>
          <a:off x="376237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25706</xdr:rowOff>
    </xdr:to>
    <xdr:sp macro="" textlink="">
      <xdr:nvSpPr>
        <xdr:cNvPr id="350" name="Text Box 91">
          <a:extLst>
            <a:ext uri="{FF2B5EF4-FFF2-40B4-BE49-F238E27FC236}">
              <a16:creationId xmlns:a16="http://schemas.microsoft.com/office/drawing/2014/main" id="{00000000-0008-0000-0100-00005E010000}"/>
            </a:ext>
          </a:extLst>
        </xdr:cNvPr>
        <xdr:cNvSpPr txBox="1">
          <a:spLocks noChangeArrowheads="1"/>
        </xdr:cNvSpPr>
      </xdr:nvSpPr>
      <xdr:spPr bwMode="auto">
        <a:xfrm>
          <a:off x="446722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25706</xdr:rowOff>
    </xdr:to>
    <xdr:sp macro="" textlink="">
      <xdr:nvSpPr>
        <xdr:cNvPr id="351" name="Text Box 92">
          <a:extLst>
            <a:ext uri="{FF2B5EF4-FFF2-40B4-BE49-F238E27FC236}">
              <a16:creationId xmlns:a16="http://schemas.microsoft.com/office/drawing/2014/main" id="{00000000-0008-0000-0100-00005F010000}"/>
            </a:ext>
          </a:extLst>
        </xdr:cNvPr>
        <xdr:cNvSpPr txBox="1">
          <a:spLocks noChangeArrowheads="1"/>
        </xdr:cNvSpPr>
      </xdr:nvSpPr>
      <xdr:spPr bwMode="auto">
        <a:xfrm>
          <a:off x="446722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25706</xdr:rowOff>
    </xdr:to>
    <xdr:sp macro="" textlink="">
      <xdr:nvSpPr>
        <xdr:cNvPr id="352" name="Text Box 93">
          <a:extLst>
            <a:ext uri="{FF2B5EF4-FFF2-40B4-BE49-F238E27FC236}">
              <a16:creationId xmlns:a16="http://schemas.microsoft.com/office/drawing/2014/main" id="{00000000-0008-0000-0100-000060010000}"/>
            </a:ext>
          </a:extLst>
        </xdr:cNvPr>
        <xdr:cNvSpPr txBox="1">
          <a:spLocks noChangeArrowheads="1"/>
        </xdr:cNvSpPr>
      </xdr:nvSpPr>
      <xdr:spPr bwMode="auto">
        <a:xfrm>
          <a:off x="446722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25706</xdr:rowOff>
    </xdr:to>
    <xdr:sp macro="" textlink="">
      <xdr:nvSpPr>
        <xdr:cNvPr id="353" name="Text Box 94">
          <a:extLst>
            <a:ext uri="{FF2B5EF4-FFF2-40B4-BE49-F238E27FC236}">
              <a16:creationId xmlns:a16="http://schemas.microsoft.com/office/drawing/2014/main" id="{00000000-0008-0000-0100-000061010000}"/>
            </a:ext>
          </a:extLst>
        </xdr:cNvPr>
        <xdr:cNvSpPr txBox="1">
          <a:spLocks noChangeArrowheads="1"/>
        </xdr:cNvSpPr>
      </xdr:nvSpPr>
      <xdr:spPr bwMode="auto">
        <a:xfrm>
          <a:off x="446722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25706</xdr:rowOff>
    </xdr:to>
    <xdr:sp macro="" textlink="">
      <xdr:nvSpPr>
        <xdr:cNvPr id="354" name="Text Box 87">
          <a:extLst>
            <a:ext uri="{FF2B5EF4-FFF2-40B4-BE49-F238E27FC236}">
              <a16:creationId xmlns:a16="http://schemas.microsoft.com/office/drawing/2014/main" id="{00000000-0008-0000-0100-000062010000}"/>
            </a:ext>
          </a:extLst>
        </xdr:cNvPr>
        <xdr:cNvSpPr txBox="1">
          <a:spLocks noChangeArrowheads="1"/>
        </xdr:cNvSpPr>
      </xdr:nvSpPr>
      <xdr:spPr bwMode="auto">
        <a:xfrm>
          <a:off x="376237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25706</xdr:rowOff>
    </xdr:to>
    <xdr:sp macro="" textlink="">
      <xdr:nvSpPr>
        <xdr:cNvPr id="355" name="Text Box 88">
          <a:extLst>
            <a:ext uri="{FF2B5EF4-FFF2-40B4-BE49-F238E27FC236}">
              <a16:creationId xmlns:a16="http://schemas.microsoft.com/office/drawing/2014/main" id="{00000000-0008-0000-0100-000063010000}"/>
            </a:ext>
          </a:extLst>
        </xdr:cNvPr>
        <xdr:cNvSpPr txBox="1">
          <a:spLocks noChangeArrowheads="1"/>
        </xdr:cNvSpPr>
      </xdr:nvSpPr>
      <xdr:spPr bwMode="auto">
        <a:xfrm>
          <a:off x="376237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25706</xdr:rowOff>
    </xdr:to>
    <xdr:sp macro="" textlink="">
      <xdr:nvSpPr>
        <xdr:cNvPr id="356" name="Text Box 89">
          <a:extLst>
            <a:ext uri="{FF2B5EF4-FFF2-40B4-BE49-F238E27FC236}">
              <a16:creationId xmlns:a16="http://schemas.microsoft.com/office/drawing/2014/main" id="{00000000-0008-0000-0100-000064010000}"/>
            </a:ext>
          </a:extLst>
        </xdr:cNvPr>
        <xdr:cNvSpPr txBox="1">
          <a:spLocks noChangeArrowheads="1"/>
        </xdr:cNvSpPr>
      </xdr:nvSpPr>
      <xdr:spPr bwMode="auto">
        <a:xfrm>
          <a:off x="376237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25706</xdr:rowOff>
    </xdr:to>
    <xdr:sp macro="" textlink="">
      <xdr:nvSpPr>
        <xdr:cNvPr id="357" name="Text Box 90">
          <a:extLst>
            <a:ext uri="{FF2B5EF4-FFF2-40B4-BE49-F238E27FC236}">
              <a16:creationId xmlns:a16="http://schemas.microsoft.com/office/drawing/2014/main" id="{00000000-0008-0000-0100-000065010000}"/>
            </a:ext>
          </a:extLst>
        </xdr:cNvPr>
        <xdr:cNvSpPr txBox="1">
          <a:spLocks noChangeArrowheads="1"/>
        </xdr:cNvSpPr>
      </xdr:nvSpPr>
      <xdr:spPr bwMode="auto">
        <a:xfrm>
          <a:off x="376237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25706</xdr:rowOff>
    </xdr:to>
    <xdr:sp macro="" textlink="">
      <xdr:nvSpPr>
        <xdr:cNvPr id="358" name="Text Box 91">
          <a:extLst>
            <a:ext uri="{FF2B5EF4-FFF2-40B4-BE49-F238E27FC236}">
              <a16:creationId xmlns:a16="http://schemas.microsoft.com/office/drawing/2014/main" id="{00000000-0008-0000-0100-000066010000}"/>
            </a:ext>
          </a:extLst>
        </xdr:cNvPr>
        <xdr:cNvSpPr txBox="1">
          <a:spLocks noChangeArrowheads="1"/>
        </xdr:cNvSpPr>
      </xdr:nvSpPr>
      <xdr:spPr bwMode="auto">
        <a:xfrm>
          <a:off x="446722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25706</xdr:rowOff>
    </xdr:to>
    <xdr:sp macro="" textlink="">
      <xdr:nvSpPr>
        <xdr:cNvPr id="359" name="Text Box 92">
          <a:extLst>
            <a:ext uri="{FF2B5EF4-FFF2-40B4-BE49-F238E27FC236}">
              <a16:creationId xmlns:a16="http://schemas.microsoft.com/office/drawing/2014/main" id="{00000000-0008-0000-0100-000067010000}"/>
            </a:ext>
          </a:extLst>
        </xdr:cNvPr>
        <xdr:cNvSpPr txBox="1">
          <a:spLocks noChangeArrowheads="1"/>
        </xdr:cNvSpPr>
      </xdr:nvSpPr>
      <xdr:spPr bwMode="auto">
        <a:xfrm>
          <a:off x="446722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25706</xdr:rowOff>
    </xdr:to>
    <xdr:sp macro="" textlink="">
      <xdr:nvSpPr>
        <xdr:cNvPr id="360" name="Text Box 93">
          <a:extLst>
            <a:ext uri="{FF2B5EF4-FFF2-40B4-BE49-F238E27FC236}">
              <a16:creationId xmlns:a16="http://schemas.microsoft.com/office/drawing/2014/main" id="{00000000-0008-0000-0100-000068010000}"/>
            </a:ext>
          </a:extLst>
        </xdr:cNvPr>
        <xdr:cNvSpPr txBox="1">
          <a:spLocks noChangeArrowheads="1"/>
        </xdr:cNvSpPr>
      </xdr:nvSpPr>
      <xdr:spPr bwMode="auto">
        <a:xfrm>
          <a:off x="446722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25706</xdr:rowOff>
    </xdr:to>
    <xdr:sp macro="" textlink="">
      <xdr:nvSpPr>
        <xdr:cNvPr id="361" name="Text Box 94">
          <a:extLst>
            <a:ext uri="{FF2B5EF4-FFF2-40B4-BE49-F238E27FC236}">
              <a16:creationId xmlns:a16="http://schemas.microsoft.com/office/drawing/2014/main" id="{00000000-0008-0000-0100-000069010000}"/>
            </a:ext>
          </a:extLst>
        </xdr:cNvPr>
        <xdr:cNvSpPr txBox="1">
          <a:spLocks noChangeArrowheads="1"/>
        </xdr:cNvSpPr>
      </xdr:nvSpPr>
      <xdr:spPr bwMode="auto">
        <a:xfrm>
          <a:off x="446722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25706</xdr:rowOff>
    </xdr:to>
    <xdr:sp macro="" textlink="">
      <xdr:nvSpPr>
        <xdr:cNvPr id="362" name="Text Box 87">
          <a:extLst>
            <a:ext uri="{FF2B5EF4-FFF2-40B4-BE49-F238E27FC236}">
              <a16:creationId xmlns:a16="http://schemas.microsoft.com/office/drawing/2014/main" id="{00000000-0008-0000-0100-00006A010000}"/>
            </a:ext>
          </a:extLst>
        </xdr:cNvPr>
        <xdr:cNvSpPr txBox="1">
          <a:spLocks noChangeArrowheads="1"/>
        </xdr:cNvSpPr>
      </xdr:nvSpPr>
      <xdr:spPr bwMode="auto">
        <a:xfrm>
          <a:off x="376237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25706</xdr:rowOff>
    </xdr:to>
    <xdr:sp macro="" textlink="">
      <xdr:nvSpPr>
        <xdr:cNvPr id="363" name="Text Box 88">
          <a:extLst>
            <a:ext uri="{FF2B5EF4-FFF2-40B4-BE49-F238E27FC236}">
              <a16:creationId xmlns:a16="http://schemas.microsoft.com/office/drawing/2014/main" id="{00000000-0008-0000-0100-00006B010000}"/>
            </a:ext>
          </a:extLst>
        </xdr:cNvPr>
        <xdr:cNvSpPr txBox="1">
          <a:spLocks noChangeArrowheads="1"/>
        </xdr:cNvSpPr>
      </xdr:nvSpPr>
      <xdr:spPr bwMode="auto">
        <a:xfrm>
          <a:off x="376237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25706</xdr:rowOff>
    </xdr:to>
    <xdr:sp macro="" textlink="">
      <xdr:nvSpPr>
        <xdr:cNvPr id="364" name="Text Box 89">
          <a:extLst>
            <a:ext uri="{FF2B5EF4-FFF2-40B4-BE49-F238E27FC236}">
              <a16:creationId xmlns:a16="http://schemas.microsoft.com/office/drawing/2014/main" id="{00000000-0008-0000-0100-00006C010000}"/>
            </a:ext>
          </a:extLst>
        </xdr:cNvPr>
        <xdr:cNvSpPr txBox="1">
          <a:spLocks noChangeArrowheads="1"/>
        </xdr:cNvSpPr>
      </xdr:nvSpPr>
      <xdr:spPr bwMode="auto">
        <a:xfrm>
          <a:off x="376237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25706</xdr:rowOff>
    </xdr:to>
    <xdr:sp macro="" textlink="">
      <xdr:nvSpPr>
        <xdr:cNvPr id="365" name="Text Box 90">
          <a:extLst>
            <a:ext uri="{FF2B5EF4-FFF2-40B4-BE49-F238E27FC236}">
              <a16:creationId xmlns:a16="http://schemas.microsoft.com/office/drawing/2014/main" id="{00000000-0008-0000-0100-00006D010000}"/>
            </a:ext>
          </a:extLst>
        </xdr:cNvPr>
        <xdr:cNvSpPr txBox="1">
          <a:spLocks noChangeArrowheads="1"/>
        </xdr:cNvSpPr>
      </xdr:nvSpPr>
      <xdr:spPr bwMode="auto">
        <a:xfrm>
          <a:off x="376237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25706</xdr:rowOff>
    </xdr:to>
    <xdr:sp macro="" textlink="">
      <xdr:nvSpPr>
        <xdr:cNvPr id="366" name="Text Box 91">
          <a:extLst>
            <a:ext uri="{FF2B5EF4-FFF2-40B4-BE49-F238E27FC236}">
              <a16:creationId xmlns:a16="http://schemas.microsoft.com/office/drawing/2014/main" id="{00000000-0008-0000-0100-00006E010000}"/>
            </a:ext>
          </a:extLst>
        </xdr:cNvPr>
        <xdr:cNvSpPr txBox="1">
          <a:spLocks noChangeArrowheads="1"/>
        </xdr:cNvSpPr>
      </xdr:nvSpPr>
      <xdr:spPr bwMode="auto">
        <a:xfrm>
          <a:off x="446722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25706</xdr:rowOff>
    </xdr:to>
    <xdr:sp macro="" textlink="">
      <xdr:nvSpPr>
        <xdr:cNvPr id="367" name="Text Box 92">
          <a:extLst>
            <a:ext uri="{FF2B5EF4-FFF2-40B4-BE49-F238E27FC236}">
              <a16:creationId xmlns:a16="http://schemas.microsoft.com/office/drawing/2014/main" id="{00000000-0008-0000-0100-00006F010000}"/>
            </a:ext>
          </a:extLst>
        </xdr:cNvPr>
        <xdr:cNvSpPr txBox="1">
          <a:spLocks noChangeArrowheads="1"/>
        </xdr:cNvSpPr>
      </xdr:nvSpPr>
      <xdr:spPr bwMode="auto">
        <a:xfrm>
          <a:off x="446722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25706</xdr:rowOff>
    </xdr:to>
    <xdr:sp macro="" textlink="">
      <xdr:nvSpPr>
        <xdr:cNvPr id="368" name="Text Box 93">
          <a:extLst>
            <a:ext uri="{FF2B5EF4-FFF2-40B4-BE49-F238E27FC236}">
              <a16:creationId xmlns:a16="http://schemas.microsoft.com/office/drawing/2014/main" id="{00000000-0008-0000-0100-000070010000}"/>
            </a:ext>
          </a:extLst>
        </xdr:cNvPr>
        <xdr:cNvSpPr txBox="1">
          <a:spLocks noChangeArrowheads="1"/>
        </xdr:cNvSpPr>
      </xdr:nvSpPr>
      <xdr:spPr bwMode="auto">
        <a:xfrm>
          <a:off x="446722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25706</xdr:rowOff>
    </xdr:to>
    <xdr:sp macro="" textlink="">
      <xdr:nvSpPr>
        <xdr:cNvPr id="369" name="Text Box 94">
          <a:extLst>
            <a:ext uri="{FF2B5EF4-FFF2-40B4-BE49-F238E27FC236}">
              <a16:creationId xmlns:a16="http://schemas.microsoft.com/office/drawing/2014/main" id="{00000000-0008-0000-0100-000071010000}"/>
            </a:ext>
          </a:extLst>
        </xdr:cNvPr>
        <xdr:cNvSpPr txBox="1">
          <a:spLocks noChangeArrowheads="1"/>
        </xdr:cNvSpPr>
      </xdr:nvSpPr>
      <xdr:spPr bwMode="auto">
        <a:xfrm>
          <a:off x="446722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25706</xdr:rowOff>
    </xdr:to>
    <xdr:sp macro="" textlink="">
      <xdr:nvSpPr>
        <xdr:cNvPr id="370" name="Text Box 87">
          <a:extLst>
            <a:ext uri="{FF2B5EF4-FFF2-40B4-BE49-F238E27FC236}">
              <a16:creationId xmlns:a16="http://schemas.microsoft.com/office/drawing/2014/main" id="{00000000-0008-0000-0100-000072010000}"/>
            </a:ext>
          </a:extLst>
        </xdr:cNvPr>
        <xdr:cNvSpPr txBox="1">
          <a:spLocks noChangeArrowheads="1"/>
        </xdr:cNvSpPr>
      </xdr:nvSpPr>
      <xdr:spPr bwMode="auto">
        <a:xfrm>
          <a:off x="376237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25706</xdr:rowOff>
    </xdr:to>
    <xdr:sp macro="" textlink="">
      <xdr:nvSpPr>
        <xdr:cNvPr id="371" name="Text Box 88">
          <a:extLst>
            <a:ext uri="{FF2B5EF4-FFF2-40B4-BE49-F238E27FC236}">
              <a16:creationId xmlns:a16="http://schemas.microsoft.com/office/drawing/2014/main" id="{00000000-0008-0000-0100-000073010000}"/>
            </a:ext>
          </a:extLst>
        </xdr:cNvPr>
        <xdr:cNvSpPr txBox="1">
          <a:spLocks noChangeArrowheads="1"/>
        </xdr:cNvSpPr>
      </xdr:nvSpPr>
      <xdr:spPr bwMode="auto">
        <a:xfrm>
          <a:off x="376237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25706</xdr:rowOff>
    </xdr:to>
    <xdr:sp macro="" textlink="">
      <xdr:nvSpPr>
        <xdr:cNvPr id="372" name="Text Box 89">
          <a:extLst>
            <a:ext uri="{FF2B5EF4-FFF2-40B4-BE49-F238E27FC236}">
              <a16:creationId xmlns:a16="http://schemas.microsoft.com/office/drawing/2014/main" id="{00000000-0008-0000-0100-000074010000}"/>
            </a:ext>
          </a:extLst>
        </xdr:cNvPr>
        <xdr:cNvSpPr txBox="1">
          <a:spLocks noChangeArrowheads="1"/>
        </xdr:cNvSpPr>
      </xdr:nvSpPr>
      <xdr:spPr bwMode="auto">
        <a:xfrm>
          <a:off x="376237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25706</xdr:rowOff>
    </xdr:to>
    <xdr:sp macro="" textlink="">
      <xdr:nvSpPr>
        <xdr:cNvPr id="373" name="Text Box 90">
          <a:extLst>
            <a:ext uri="{FF2B5EF4-FFF2-40B4-BE49-F238E27FC236}">
              <a16:creationId xmlns:a16="http://schemas.microsoft.com/office/drawing/2014/main" id="{00000000-0008-0000-0100-000075010000}"/>
            </a:ext>
          </a:extLst>
        </xdr:cNvPr>
        <xdr:cNvSpPr txBox="1">
          <a:spLocks noChangeArrowheads="1"/>
        </xdr:cNvSpPr>
      </xdr:nvSpPr>
      <xdr:spPr bwMode="auto">
        <a:xfrm>
          <a:off x="376237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25706</xdr:rowOff>
    </xdr:to>
    <xdr:sp macro="" textlink="">
      <xdr:nvSpPr>
        <xdr:cNvPr id="374" name="Text Box 91">
          <a:extLst>
            <a:ext uri="{FF2B5EF4-FFF2-40B4-BE49-F238E27FC236}">
              <a16:creationId xmlns:a16="http://schemas.microsoft.com/office/drawing/2014/main" id="{00000000-0008-0000-0100-000076010000}"/>
            </a:ext>
          </a:extLst>
        </xdr:cNvPr>
        <xdr:cNvSpPr txBox="1">
          <a:spLocks noChangeArrowheads="1"/>
        </xdr:cNvSpPr>
      </xdr:nvSpPr>
      <xdr:spPr bwMode="auto">
        <a:xfrm>
          <a:off x="446722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25706</xdr:rowOff>
    </xdr:to>
    <xdr:sp macro="" textlink="">
      <xdr:nvSpPr>
        <xdr:cNvPr id="375" name="Text Box 92">
          <a:extLst>
            <a:ext uri="{FF2B5EF4-FFF2-40B4-BE49-F238E27FC236}">
              <a16:creationId xmlns:a16="http://schemas.microsoft.com/office/drawing/2014/main" id="{00000000-0008-0000-0100-000077010000}"/>
            </a:ext>
          </a:extLst>
        </xdr:cNvPr>
        <xdr:cNvSpPr txBox="1">
          <a:spLocks noChangeArrowheads="1"/>
        </xdr:cNvSpPr>
      </xdr:nvSpPr>
      <xdr:spPr bwMode="auto">
        <a:xfrm>
          <a:off x="446722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25706</xdr:rowOff>
    </xdr:to>
    <xdr:sp macro="" textlink="">
      <xdr:nvSpPr>
        <xdr:cNvPr id="376" name="Text Box 93">
          <a:extLst>
            <a:ext uri="{FF2B5EF4-FFF2-40B4-BE49-F238E27FC236}">
              <a16:creationId xmlns:a16="http://schemas.microsoft.com/office/drawing/2014/main" id="{00000000-0008-0000-0100-000078010000}"/>
            </a:ext>
          </a:extLst>
        </xdr:cNvPr>
        <xdr:cNvSpPr txBox="1">
          <a:spLocks noChangeArrowheads="1"/>
        </xdr:cNvSpPr>
      </xdr:nvSpPr>
      <xdr:spPr bwMode="auto">
        <a:xfrm>
          <a:off x="446722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25706</xdr:rowOff>
    </xdr:to>
    <xdr:sp macro="" textlink="">
      <xdr:nvSpPr>
        <xdr:cNvPr id="377" name="Text Box 94">
          <a:extLst>
            <a:ext uri="{FF2B5EF4-FFF2-40B4-BE49-F238E27FC236}">
              <a16:creationId xmlns:a16="http://schemas.microsoft.com/office/drawing/2014/main" id="{00000000-0008-0000-0100-000079010000}"/>
            </a:ext>
          </a:extLst>
        </xdr:cNvPr>
        <xdr:cNvSpPr txBox="1">
          <a:spLocks noChangeArrowheads="1"/>
        </xdr:cNvSpPr>
      </xdr:nvSpPr>
      <xdr:spPr bwMode="auto">
        <a:xfrm>
          <a:off x="446722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25706</xdr:rowOff>
    </xdr:to>
    <xdr:sp macro="" textlink="">
      <xdr:nvSpPr>
        <xdr:cNvPr id="378" name="Text Box 87">
          <a:extLst>
            <a:ext uri="{FF2B5EF4-FFF2-40B4-BE49-F238E27FC236}">
              <a16:creationId xmlns:a16="http://schemas.microsoft.com/office/drawing/2014/main" id="{00000000-0008-0000-0100-00007A010000}"/>
            </a:ext>
          </a:extLst>
        </xdr:cNvPr>
        <xdr:cNvSpPr txBox="1">
          <a:spLocks noChangeArrowheads="1"/>
        </xdr:cNvSpPr>
      </xdr:nvSpPr>
      <xdr:spPr bwMode="auto">
        <a:xfrm>
          <a:off x="376237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25706</xdr:rowOff>
    </xdr:to>
    <xdr:sp macro="" textlink="">
      <xdr:nvSpPr>
        <xdr:cNvPr id="379" name="Text Box 88">
          <a:extLst>
            <a:ext uri="{FF2B5EF4-FFF2-40B4-BE49-F238E27FC236}">
              <a16:creationId xmlns:a16="http://schemas.microsoft.com/office/drawing/2014/main" id="{00000000-0008-0000-0100-00007B010000}"/>
            </a:ext>
          </a:extLst>
        </xdr:cNvPr>
        <xdr:cNvSpPr txBox="1">
          <a:spLocks noChangeArrowheads="1"/>
        </xdr:cNvSpPr>
      </xdr:nvSpPr>
      <xdr:spPr bwMode="auto">
        <a:xfrm>
          <a:off x="376237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25706</xdr:rowOff>
    </xdr:to>
    <xdr:sp macro="" textlink="">
      <xdr:nvSpPr>
        <xdr:cNvPr id="380" name="Text Box 89">
          <a:extLst>
            <a:ext uri="{FF2B5EF4-FFF2-40B4-BE49-F238E27FC236}">
              <a16:creationId xmlns:a16="http://schemas.microsoft.com/office/drawing/2014/main" id="{00000000-0008-0000-0100-00007C010000}"/>
            </a:ext>
          </a:extLst>
        </xdr:cNvPr>
        <xdr:cNvSpPr txBox="1">
          <a:spLocks noChangeArrowheads="1"/>
        </xdr:cNvSpPr>
      </xdr:nvSpPr>
      <xdr:spPr bwMode="auto">
        <a:xfrm>
          <a:off x="376237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295</xdr:row>
      <xdr:rowOff>0</xdr:rowOff>
    </xdr:from>
    <xdr:to>
      <xdr:col>3</xdr:col>
      <xdr:colOff>76200</xdr:colOff>
      <xdr:row>296</xdr:row>
      <xdr:rowOff>25706</xdr:rowOff>
    </xdr:to>
    <xdr:sp macro="" textlink="">
      <xdr:nvSpPr>
        <xdr:cNvPr id="381" name="Text Box 90">
          <a:extLst>
            <a:ext uri="{FF2B5EF4-FFF2-40B4-BE49-F238E27FC236}">
              <a16:creationId xmlns:a16="http://schemas.microsoft.com/office/drawing/2014/main" id="{00000000-0008-0000-0100-00007D010000}"/>
            </a:ext>
          </a:extLst>
        </xdr:cNvPr>
        <xdr:cNvSpPr txBox="1">
          <a:spLocks noChangeArrowheads="1"/>
        </xdr:cNvSpPr>
      </xdr:nvSpPr>
      <xdr:spPr bwMode="auto">
        <a:xfrm>
          <a:off x="376237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25706</xdr:rowOff>
    </xdr:to>
    <xdr:sp macro="" textlink="">
      <xdr:nvSpPr>
        <xdr:cNvPr id="382" name="Text Box 91">
          <a:extLst>
            <a:ext uri="{FF2B5EF4-FFF2-40B4-BE49-F238E27FC236}">
              <a16:creationId xmlns:a16="http://schemas.microsoft.com/office/drawing/2014/main" id="{00000000-0008-0000-0100-00007E010000}"/>
            </a:ext>
          </a:extLst>
        </xdr:cNvPr>
        <xdr:cNvSpPr txBox="1">
          <a:spLocks noChangeArrowheads="1"/>
        </xdr:cNvSpPr>
      </xdr:nvSpPr>
      <xdr:spPr bwMode="auto">
        <a:xfrm>
          <a:off x="446722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25706</xdr:rowOff>
    </xdr:to>
    <xdr:sp macro="" textlink="">
      <xdr:nvSpPr>
        <xdr:cNvPr id="383" name="Text Box 92">
          <a:extLst>
            <a:ext uri="{FF2B5EF4-FFF2-40B4-BE49-F238E27FC236}">
              <a16:creationId xmlns:a16="http://schemas.microsoft.com/office/drawing/2014/main" id="{00000000-0008-0000-0100-00007F010000}"/>
            </a:ext>
          </a:extLst>
        </xdr:cNvPr>
        <xdr:cNvSpPr txBox="1">
          <a:spLocks noChangeArrowheads="1"/>
        </xdr:cNvSpPr>
      </xdr:nvSpPr>
      <xdr:spPr bwMode="auto">
        <a:xfrm>
          <a:off x="446722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25706</xdr:rowOff>
    </xdr:to>
    <xdr:sp macro="" textlink="">
      <xdr:nvSpPr>
        <xdr:cNvPr id="384" name="Text Box 93">
          <a:extLst>
            <a:ext uri="{FF2B5EF4-FFF2-40B4-BE49-F238E27FC236}">
              <a16:creationId xmlns:a16="http://schemas.microsoft.com/office/drawing/2014/main" id="{00000000-0008-0000-0100-000080010000}"/>
            </a:ext>
          </a:extLst>
        </xdr:cNvPr>
        <xdr:cNvSpPr txBox="1">
          <a:spLocks noChangeArrowheads="1"/>
        </xdr:cNvSpPr>
      </xdr:nvSpPr>
      <xdr:spPr bwMode="auto">
        <a:xfrm>
          <a:off x="446722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295</xdr:row>
      <xdr:rowOff>0</xdr:rowOff>
    </xdr:from>
    <xdr:to>
      <xdr:col>4</xdr:col>
      <xdr:colOff>76200</xdr:colOff>
      <xdr:row>296</xdr:row>
      <xdr:rowOff>25706</xdr:rowOff>
    </xdr:to>
    <xdr:sp macro="" textlink="">
      <xdr:nvSpPr>
        <xdr:cNvPr id="385" name="Text Box 94">
          <a:extLst>
            <a:ext uri="{FF2B5EF4-FFF2-40B4-BE49-F238E27FC236}">
              <a16:creationId xmlns:a16="http://schemas.microsoft.com/office/drawing/2014/main" id="{00000000-0008-0000-0100-000081010000}"/>
            </a:ext>
          </a:extLst>
        </xdr:cNvPr>
        <xdr:cNvSpPr txBox="1">
          <a:spLocks noChangeArrowheads="1"/>
        </xdr:cNvSpPr>
      </xdr:nvSpPr>
      <xdr:spPr bwMode="auto">
        <a:xfrm>
          <a:off x="4467225" y="152590500"/>
          <a:ext cx="76200" cy="184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xdr:col>
      <xdr:colOff>0</xdr:colOff>
      <xdr:row>40</xdr:row>
      <xdr:rowOff>0</xdr:rowOff>
    </xdr:from>
    <xdr:ext cx="76200" cy="220602"/>
    <xdr:sp macro="" textlink="">
      <xdr:nvSpPr>
        <xdr:cNvPr id="770" name="Text Box 87">
          <a:extLst>
            <a:ext uri="{FF2B5EF4-FFF2-40B4-BE49-F238E27FC236}">
              <a16:creationId xmlns:a16="http://schemas.microsoft.com/office/drawing/2014/main" id="{00000000-0008-0000-0100-000002030000}"/>
            </a:ext>
          </a:extLst>
        </xdr:cNvPr>
        <xdr:cNvSpPr txBox="1">
          <a:spLocks noChangeArrowheads="1"/>
        </xdr:cNvSpPr>
      </xdr:nvSpPr>
      <xdr:spPr bwMode="auto">
        <a:xfrm>
          <a:off x="4648200" y="111275446"/>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20602"/>
    <xdr:sp macro="" textlink="">
      <xdr:nvSpPr>
        <xdr:cNvPr id="771" name="Text Box 88">
          <a:extLst>
            <a:ext uri="{FF2B5EF4-FFF2-40B4-BE49-F238E27FC236}">
              <a16:creationId xmlns:a16="http://schemas.microsoft.com/office/drawing/2014/main" id="{00000000-0008-0000-0100-000003030000}"/>
            </a:ext>
          </a:extLst>
        </xdr:cNvPr>
        <xdr:cNvSpPr txBox="1">
          <a:spLocks noChangeArrowheads="1"/>
        </xdr:cNvSpPr>
      </xdr:nvSpPr>
      <xdr:spPr bwMode="auto">
        <a:xfrm>
          <a:off x="4648200" y="111275446"/>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20602"/>
    <xdr:sp macro="" textlink="">
      <xdr:nvSpPr>
        <xdr:cNvPr id="772" name="Text Box 89">
          <a:extLst>
            <a:ext uri="{FF2B5EF4-FFF2-40B4-BE49-F238E27FC236}">
              <a16:creationId xmlns:a16="http://schemas.microsoft.com/office/drawing/2014/main" id="{00000000-0008-0000-0100-000004030000}"/>
            </a:ext>
          </a:extLst>
        </xdr:cNvPr>
        <xdr:cNvSpPr txBox="1">
          <a:spLocks noChangeArrowheads="1"/>
        </xdr:cNvSpPr>
      </xdr:nvSpPr>
      <xdr:spPr bwMode="auto">
        <a:xfrm>
          <a:off x="4648200" y="111275446"/>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20602"/>
    <xdr:sp macro="" textlink="">
      <xdr:nvSpPr>
        <xdr:cNvPr id="773" name="Text Box 90">
          <a:extLst>
            <a:ext uri="{FF2B5EF4-FFF2-40B4-BE49-F238E27FC236}">
              <a16:creationId xmlns:a16="http://schemas.microsoft.com/office/drawing/2014/main" id="{00000000-0008-0000-0100-000005030000}"/>
            </a:ext>
          </a:extLst>
        </xdr:cNvPr>
        <xdr:cNvSpPr txBox="1">
          <a:spLocks noChangeArrowheads="1"/>
        </xdr:cNvSpPr>
      </xdr:nvSpPr>
      <xdr:spPr bwMode="auto">
        <a:xfrm>
          <a:off x="4648200" y="111275446"/>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20602"/>
    <xdr:sp macro="" textlink="">
      <xdr:nvSpPr>
        <xdr:cNvPr id="774" name="Text Box 91">
          <a:extLst>
            <a:ext uri="{FF2B5EF4-FFF2-40B4-BE49-F238E27FC236}">
              <a16:creationId xmlns:a16="http://schemas.microsoft.com/office/drawing/2014/main" id="{00000000-0008-0000-0100-000006030000}"/>
            </a:ext>
          </a:extLst>
        </xdr:cNvPr>
        <xdr:cNvSpPr txBox="1">
          <a:spLocks noChangeArrowheads="1"/>
        </xdr:cNvSpPr>
      </xdr:nvSpPr>
      <xdr:spPr bwMode="auto">
        <a:xfrm>
          <a:off x="5351585" y="111275446"/>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20602"/>
    <xdr:sp macro="" textlink="">
      <xdr:nvSpPr>
        <xdr:cNvPr id="775" name="Text Box 92">
          <a:extLst>
            <a:ext uri="{FF2B5EF4-FFF2-40B4-BE49-F238E27FC236}">
              <a16:creationId xmlns:a16="http://schemas.microsoft.com/office/drawing/2014/main" id="{00000000-0008-0000-0100-000007030000}"/>
            </a:ext>
          </a:extLst>
        </xdr:cNvPr>
        <xdr:cNvSpPr txBox="1">
          <a:spLocks noChangeArrowheads="1"/>
        </xdr:cNvSpPr>
      </xdr:nvSpPr>
      <xdr:spPr bwMode="auto">
        <a:xfrm>
          <a:off x="5351585" y="111275446"/>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20602"/>
    <xdr:sp macro="" textlink="">
      <xdr:nvSpPr>
        <xdr:cNvPr id="776" name="Text Box 93">
          <a:extLst>
            <a:ext uri="{FF2B5EF4-FFF2-40B4-BE49-F238E27FC236}">
              <a16:creationId xmlns:a16="http://schemas.microsoft.com/office/drawing/2014/main" id="{00000000-0008-0000-0100-000008030000}"/>
            </a:ext>
          </a:extLst>
        </xdr:cNvPr>
        <xdr:cNvSpPr txBox="1">
          <a:spLocks noChangeArrowheads="1"/>
        </xdr:cNvSpPr>
      </xdr:nvSpPr>
      <xdr:spPr bwMode="auto">
        <a:xfrm>
          <a:off x="5351585" y="111275446"/>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20602"/>
    <xdr:sp macro="" textlink="">
      <xdr:nvSpPr>
        <xdr:cNvPr id="777" name="Text Box 94">
          <a:extLst>
            <a:ext uri="{FF2B5EF4-FFF2-40B4-BE49-F238E27FC236}">
              <a16:creationId xmlns:a16="http://schemas.microsoft.com/office/drawing/2014/main" id="{00000000-0008-0000-0100-000009030000}"/>
            </a:ext>
          </a:extLst>
        </xdr:cNvPr>
        <xdr:cNvSpPr txBox="1">
          <a:spLocks noChangeArrowheads="1"/>
        </xdr:cNvSpPr>
      </xdr:nvSpPr>
      <xdr:spPr bwMode="auto">
        <a:xfrm>
          <a:off x="5351585" y="111275446"/>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20602"/>
    <xdr:sp macro="" textlink="">
      <xdr:nvSpPr>
        <xdr:cNvPr id="778" name="Text Box 87">
          <a:extLst>
            <a:ext uri="{FF2B5EF4-FFF2-40B4-BE49-F238E27FC236}">
              <a16:creationId xmlns:a16="http://schemas.microsoft.com/office/drawing/2014/main" id="{00000000-0008-0000-0100-00000A030000}"/>
            </a:ext>
          </a:extLst>
        </xdr:cNvPr>
        <xdr:cNvSpPr txBox="1">
          <a:spLocks noChangeArrowheads="1"/>
        </xdr:cNvSpPr>
      </xdr:nvSpPr>
      <xdr:spPr bwMode="auto">
        <a:xfrm>
          <a:off x="4648200" y="111275446"/>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20602"/>
    <xdr:sp macro="" textlink="">
      <xdr:nvSpPr>
        <xdr:cNvPr id="779" name="Text Box 88">
          <a:extLst>
            <a:ext uri="{FF2B5EF4-FFF2-40B4-BE49-F238E27FC236}">
              <a16:creationId xmlns:a16="http://schemas.microsoft.com/office/drawing/2014/main" id="{00000000-0008-0000-0100-00000B030000}"/>
            </a:ext>
          </a:extLst>
        </xdr:cNvPr>
        <xdr:cNvSpPr txBox="1">
          <a:spLocks noChangeArrowheads="1"/>
        </xdr:cNvSpPr>
      </xdr:nvSpPr>
      <xdr:spPr bwMode="auto">
        <a:xfrm>
          <a:off x="4648200" y="111275446"/>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20602"/>
    <xdr:sp macro="" textlink="">
      <xdr:nvSpPr>
        <xdr:cNvPr id="780" name="Text Box 89">
          <a:extLst>
            <a:ext uri="{FF2B5EF4-FFF2-40B4-BE49-F238E27FC236}">
              <a16:creationId xmlns:a16="http://schemas.microsoft.com/office/drawing/2014/main" id="{00000000-0008-0000-0100-00000C030000}"/>
            </a:ext>
          </a:extLst>
        </xdr:cNvPr>
        <xdr:cNvSpPr txBox="1">
          <a:spLocks noChangeArrowheads="1"/>
        </xdr:cNvSpPr>
      </xdr:nvSpPr>
      <xdr:spPr bwMode="auto">
        <a:xfrm>
          <a:off x="4648200" y="111275446"/>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20602"/>
    <xdr:sp macro="" textlink="">
      <xdr:nvSpPr>
        <xdr:cNvPr id="781" name="Text Box 90">
          <a:extLst>
            <a:ext uri="{FF2B5EF4-FFF2-40B4-BE49-F238E27FC236}">
              <a16:creationId xmlns:a16="http://schemas.microsoft.com/office/drawing/2014/main" id="{00000000-0008-0000-0100-00000D030000}"/>
            </a:ext>
          </a:extLst>
        </xdr:cNvPr>
        <xdr:cNvSpPr txBox="1">
          <a:spLocks noChangeArrowheads="1"/>
        </xdr:cNvSpPr>
      </xdr:nvSpPr>
      <xdr:spPr bwMode="auto">
        <a:xfrm>
          <a:off x="4648200" y="111275446"/>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20602"/>
    <xdr:sp macro="" textlink="">
      <xdr:nvSpPr>
        <xdr:cNvPr id="782" name="Text Box 91">
          <a:extLst>
            <a:ext uri="{FF2B5EF4-FFF2-40B4-BE49-F238E27FC236}">
              <a16:creationId xmlns:a16="http://schemas.microsoft.com/office/drawing/2014/main" id="{00000000-0008-0000-0100-00000E030000}"/>
            </a:ext>
          </a:extLst>
        </xdr:cNvPr>
        <xdr:cNvSpPr txBox="1">
          <a:spLocks noChangeArrowheads="1"/>
        </xdr:cNvSpPr>
      </xdr:nvSpPr>
      <xdr:spPr bwMode="auto">
        <a:xfrm>
          <a:off x="5351585" y="111275446"/>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20602"/>
    <xdr:sp macro="" textlink="">
      <xdr:nvSpPr>
        <xdr:cNvPr id="783" name="Text Box 92">
          <a:extLst>
            <a:ext uri="{FF2B5EF4-FFF2-40B4-BE49-F238E27FC236}">
              <a16:creationId xmlns:a16="http://schemas.microsoft.com/office/drawing/2014/main" id="{00000000-0008-0000-0100-00000F030000}"/>
            </a:ext>
          </a:extLst>
        </xdr:cNvPr>
        <xdr:cNvSpPr txBox="1">
          <a:spLocks noChangeArrowheads="1"/>
        </xdr:cNvSpPr>
      </xdr:nvSpPr>
      <xdr:spPr bwMode="auto">
        <a:xfrm>
          <a:off x="5351585" y="111275446"/>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20602"/>
    <xdr:sp macro="" textlink="">
      <xdr:nvSpPr>
        <xdr:cNvPr id="784" name="Text Box 93">
          <a:extLst>
            <a:ext uri="{FF2B5EF4-FFF2-40B4-BE49-F238E27FC236}">
              <a16:creationId xmlns:a16="http://schemas.microsoft.com/office/drawing/2014/main" id="{00000000-0008-0000-0100-000010030000}"/>
            </a:ext>
          </a:extLst>
        </xdr:cNvPr>
        <xdr:cNvSpPr txBox="1">
          <a:spLocks noChangeArrowheads="1"/>
        </xdr:cNvSpPr>
      </xdr:nvSpPr>
      <xdr:spPr bwMode="auto">
        <a:xfrm>
          <a:off x="5351585" y="111275446"/>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20602"/>
    <xdr:sp macro="" textlink="">
      <xdr:nvSpPr>
        <xdr:cNvPr id="785" name="Text Box 94">
          <a:extLst>
            <a:ext uri="{FF2B5EF4-FFF2-40B4-BE49-F238E27FC236}">
              <a16:creationId xmlns:a16="http://schemas.microsoft.com/office/drawing/2014/main" id="{00000000-0008-0000-0100-000011030000}"/>
            </a:ext>
          </a:extLst>
        </xdr:cNvPr>
        <xdr:cNvSpPr txBox="1">
          <a:spLocks noChangeArrowheads="1"/>
        </xdr:cNvSpPr>
      </xdr:nvSpPr>
      <xdr:spPr bwMode="auto">
        <a:xfrm>
          <a:off x="5351585" y="111275446"/>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20602"/>
    <xdr:sp macro="" textlink="">
      <xdr:nvSpPr>
        <xdr:cNvPr id="786" name="Text Box 87">
          <a:extLst>
            <a:ext uri="{FF2B5EF4-FFF2-40B4-BE49-F238E27FC236}">
              <a16:creationId xmlns:a16="http://schemas.microsoft.com/office/drawing/2014/main" id="{00000000-0008-0000-0100-000012030000}"/>
            </a:ext>
          </a:extLst>
        </xdr:cNvPr>
        <xdr:cNvSpPr txBox="1">
          <a:spLocks noChangeArrowheads="1"/>
        </xdr:cNvSpPr>
      </xdr:nvSpPr>
      <xdr:spPr bwMode="auto">
        <a:xfrm>
          <a:off x="4648200" y="111275446"/>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20602"/>
    <xdr:sp macro="" textlink="">
      <xdr:nvSpPr>
        <xdr:cNvPr id="787" name="Text Box 88">
          <a:extLst>
            <a:ext uri="{FF2B5EF4-FFF2-40B4-BE49-F238E27FC236}">
              <a16:creationId xmlns:a16="http://schemas.microsoft.com/office/drawing/2014/main" id="{00000000-0008-0000-0100-000013030000}"/>
            </a:ext>
          </a:extLst>
        </xdr:cNvPr>
        <xdr:cNvSpPr txBox="1">
          <a:spLocks noChangeArrowheads="1"/>
        </xdr:cNvSpPr>
      </xdr:nvSpPr>
      <xdr:spPr bwMode="auto">
        <a:xfrm>
          <a:off x="4648200" y="111275446"/>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20602"/>
    <xdr:sp macro="" textlink="">
      <xdr:nvSpPr>
        <xdr:cNvPr id="788" name="Text Box 89">
          <a:extLst>
            <a:ext uri="{FF2B5EF4-FFF2-40B4-BE49-F238E27FC236}">
              <a16:creationId xmlns:a16="http://schemas.microsoft.com/office/drawing/2014/main" id="{00000000-0008-0000-0100-000014030000}"/>
            </a:ext>
          </a:extLst>
        </xdr:cNvPr>
        <xdr:cNvSpPr txBox="1">
          <a:spLocks noChangeArrowheads="1"/>
        </xdr:cNvSpPr>
      </xdr:nvSpPr>
      <xdr:spPr bwMode="auto">
        <a:xfrm>
          <a:off x="4648200" y="111275446"/>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20602"/>
    <xdr:sp macro="" textlink="">
      <xdr:nvSpPr>
        <xdr:cNvPr id="789" name="Text Box 90">
          <a:extLst>
            <a:ext uri="{FF2B5EF4-FFF2-40B4-BE49-F238E27FC236}">
              <a16:creationId xmlns:a16="http://schemas.microsoft.com/office/drawing/2014/main" id="{00000000-0008-0000-0100-000015030000}"/>
            </a:ext>
          </a:extLst>
        </xdr:cNvPr>
        <xdr:cNvSpPr txBox="1">
          <a:spLocks noChangeArrowheads="1"/>
        </xdr:cNvSpPr>
      </xdr:nvSpPr>
      <xdr:spPr bwMode="auto">
        <a:xfrm>
          <a:off x="4648200" y="111275446"/>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20602"/>
    <xdr:sp macro="" textlink="">
      <xdr:nvSpPr>
        <xdr:cNvPr id="790" name="Text Box 91">
          <a:extLst>
            <a:ext uri="{FF2B5EF4-FFF2-40B4-BE49-F238E27FC236}">
              <a16:creationId xmlns:a16="http://schemas.microsoft.com/office/drawing/2014/main" id="{00000000-0008-0000-0100-000016030000}"/>
            </a:ext>
          </a:extLst>
        </xdr:cNvPr>
        <xdr:cNvSpPr txBox="1">
          <a:spLocks noChangeArrowheads="1"/>
        </xdr:cNvSpPr>
      </xdr:nvSpPr>
      <xdr:spPr bwMode="auto">
        <a:xfrm>
          <a:off x="5351585" y="111275446"/>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20602"/>
    <xdr:sp macro="" textlink="">
      <xdr:nvSpPr>
        <xdr:cNvPr id="791" name="Text Box 92">
          <a:extLst>
            <a:ext uri="{FF2B5EF4-FFF2-40B4-BE49-F238E27FC236}">
              <a16:creationId xmlns:a16="http://schemas.microsoft.com/office/drawing/2014/main" id="{00000000-0008-0000-0100-000017030000}"/>
            </a:ext>
          </a:extLst>
        </xdr:cNvPr>
        <xdr:cNvSpPr txBox="1">
          <a:spLocks noChangeArrowheads="1"/>
        </xdr:cNvSpPr>
      </xdr:nvSpPr>
      <xdr:spPr bwMode="auto">
        <a:xfrm>
          <a:off x="5351585" y="111275446"/>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20602"/>
    <xdr:sp macro="" textlink="">
      <xdr:nvSpPr>
        <xdr:cNvPr id="792" name="Text Box 93">
          <a:extLst>
            <a:ext uri="{FF2B5EF4-FFF2-40B4-BE49-F238E27FC236}">
              <a16:creationId xmlns:a16="http://schemas.microsoft.com/office/drawing/2014/main" id="{00000000-0008-0000-0100-000018030000}"/>
            </a:ext>
          </a:extLst>
        </xdr:cNvPr>
        <xdr:cNvSpPr txBox="1">
          <a:spLocks noChangeArrowheads="1"/>
        </xdr:cNvSpPr>
      </xdr:nvSpPr>
      <xdr:spPr bwMode="auto">
        <a:xfrm>
          <a:off x="5351585" y="111275446"/>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20602"/>
    <xdr:sp macro="" textlink="">
      <xdr:nvSpPr>
        <xdr:cNvPr id="793" name="Text Box 94">
          <a:extLst>
            <a:ext uri="{FF2B5EF4-FFF2-40B4-BE49-F238E27FC236}">
              <a16:creationId xmlns:a16="http://schemas.microsoft.com/office/drawing/2014/main" id="{00000000-0008-0000-0100-000019030000}"/>
            </a:ext>
          </a:extLst>
        </xdr:cNvPr>
        <xdr:cNvSpPr txBox="1">
          <a:spLocks noChangeArrowheads="1"/>
        </xdr:cNvSpPr>
      </xdr:nvSpPr>
      <xdr:spPr bwMode="auto">
        <a:xfrm>
          <a:off x="5351585" y="111275446"/>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20602"/>
    <xdr:sp macro="" textlink="">
      <xdr:nvSpPr>
        <xdr:cNvPr id="794" name="Text Box 87">
          <a:extLst>
            <a:ext uri="{FF2B5EF4-FFF2-40B4-BE49-F238E27FC236}">
              <a16:creationId xmlns:a16="http://schemas.microsoft.com/office/drawing/2014/main" id="{00000000-0008-0000-0100-00001A030000}"/>
            </a:ext>
          </a:extLst>
        </xdr:cNvPr>
        <xdr:cNvSpPr txBox="1">
          <a:spLocks noChangeArrowheads="1"/>
        </xdr:cNvSpPr>
      </xdr:nvSpPr>
      <xdr:spPr bwMode="auto">
        <a:xfrm>
          <a:off x="4648200" y="111275446"/>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20602"/>
    <xdr:sp macro="" textlink="">
      <xdr:nvSpPr>
        <xdr:cNvPr id="795" name="Text Box 88">
          <a:extLst>
            <a:ext uri="{FF2B5EF4-FFF2-40B4-BE49-F238E27FC236}">
              <a16:creationId xmlns:a16="http://schemas.microsoft.com/office/drawing/2014/main" id="{00000000-0008-0000-0100-00001B030000}"/>
            </a:ext>
          </a:extLst>
        </xdr:cNvPr>
        <xdr:cNvSpPr txBox="1">
          <a:spLocks noChangeArrowheads="1"/>
        </xdr:cNvSpPr>
      </xdr:nvSpPr>
      <xdr:spPr bwMode="auto">
        <a:xfrm>
          <a:off x="4648200" y="111275446"/>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20602"/>
    <xdr:sp macro="" textlink="">
      <xdr:nvSpPr>
        <xdr:cNvPr id="796" name="Text Box 89">
          <a:extLst>
            <a:ext uri="{FF2B5EF4-FFF2-40B4-BE49-F238E27FC236}">
              <a16:creationId xmlns:a16="http://schemas.microsoft.com/office/drawing/2014/main" id="{00000000-0008-0000-0100-00001C030000}"/>
            </a:ext>
          </a:extLst>
        </xdr:cNvPr>
        <xdr:cNvSpPr txBox="1">
          <a:spLocks noChangeArrowheads="1"/>
        </xdr:cNvSpPr>
      </xdr:nvSpPr>
      <xdr:spPr bwMode="auto">
        <a:xfrm>
          <a:off x="4648200" y="111275446"/>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20602"/>
    <xdr:sp macro="" textlink="">
      <xdr:nvSpPr>
        <xdr:cNvPr id="797" name="Text Box 90">
          <a:extLst>
            <a:ext uri="{FF2B5EF4-FFF2-40B4-BE49-F238E27FC236}">
              <a16:creationId xmlns:a16="http://schemas.microsoft.com/office/drawing/2014/main" id="{00000000-0008-0000-0100-00001D030000}"/>
            </a:ext>
          </a:extLst>
        </xdr:cNvPr>
        <xdr:cNvSpPr txBox="1">
          <a:spLocks noChangeArrowheads="1"/>
        </xdr:cNvSpPr>
      </xdr:nvSpPr>
      <xdr:spPr bwMode="auto">
        <a:xfrm>
          <a:off x="4648200" y="111275446"/>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20602"/>
    <xdr:sp macro="" textlink="">
      <xdr:nvSpPr>
        <xdr:cNvPr id="798" name="Text Box 91">
          <a:extLst>
            <a:ext uri="{FF2B5EF4-FFF2-40B4-BE49-F238E27FC236}">
              <a16:creationId xmlns:a16="http://schemas.microsoft.com/office/drawing/2014/main" id="{00000000-0008-0000-0100-00001E030000}"/>
            </a:ext>
          </a:extLst>
        </xdr:cNvPr>
        <xdr:cNvSpPr txBox="1">
          <a:spLocks noChangeArrowheads="1"/>
        </xdr:cNvSpPr>
      </xdr:nvSpPr>
      <xdr:spPr bwMode="auto">
        <a:xfrm>
          <a:off x="5351585" y="111275446"/>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20602"/>
    <xdr:sp macro="" textlink="">
      <xdr:nvSpPr>
        <xdr:cNvPr id="799" name="Text Box 92">
          <a:extLst>
            <a:ext uri="{FF2B5EF4-FFF2-40B4-BE49-F238E27FC236}">
              <a16:creationId xmlns:a16="http://schemas.microsoft.com/office/drawing/2014/main" id="{00000000-0008-0000-0100-00001F030000}"/>
            </a:ext>
          </a:extLst>
        </xdr:cNvPr>
        <xdr:cNvSpPr txBox="1">
          <a:spLocks noChangeArrowheads="1"/>
        </xdr:cNvSpPr>
      </xdr:nvSpPr>
      <xdr:spPr bwMode="auto">
        <a:xfrm>
          <a:off x="5351585" y="111275446"/>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20602"/>
    <xdr:sp macro="" textlink="">
      <xdr:nvSpPr>
        <xdr:cNvPr id="800" name="Text Box 93">
          <a:extLst>
            <a:ext uri="{FF2B5EF4-FFF2-40B4-BE49-F238E27FC236}">
              <a16:creationId xmlns:a16="http://schemas.microsoft.com/office/drawing/2014/main" id="{00000000-0008-0000-0100-000020030000}"/>
            </a:ext>
          </a:extLst>
        </xdr:cNvPr>
        <xdr:cNvSpPr txBox="1">
          <a:spLocks noChangeArrowheads="1"/>
        </xdr:cNvSpPr>
      </xdr:nvSpPr>
      <xdr:spPr bwMode="auto">
        <a:xfrm>
          <a:off x="5351585" y="111275446"/>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20602"/>
    <xdr:sp macro="" textlink="">
      <xdr:nvSpPr>
        <xdr:cNvPr id="801" name="Text Box 94">
          <a:extLst>
            <a:ext uri="{FF2B5EF4-FFF2-40B4-BE49-F238E27FC236}">
              <a16:creationId xmlns:a16="http://schemas.microsoft.com/office/drawing/2014/main" id="{00000000-0008-0000-0100-000021030000}"/>
            </a:ext>
          </a:extLst>
        </xdr:cNvPr>
        <xdr:cNvSpPr txBox="1">
          <a:spLocks noChangeArrowheads="1"/>
        </xdr:cNvSpPr>
      </xdr:nvSpPr>
      <xdr:spPr bwMode="auto">
        <a:xfrm>
          <a:off x="5351585" y="111275446"/>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20602"/>
    <xdr:sp macro="" textlink="">
      <xdr:nvSpPr>
        <xdr:cNvPr id="802" name="Text Box 87">
          <a:extLst>
            <a:ext uri="{FF2B5EF4-FFF2-40B4-BE49-F238E27FC236}">
              <a16:creationId xmlns:a16="http://schemas.microsoft.com/office/drawing/2014/main" id="{00000000-0008-0000-0100-000022030000}"/>
            </a:ext>
          </a:extLst>
        </xdr:cNvPr>
        <xdr:cNvSpPr txBox="1">
          <a:spLocks noChangeArrowheads="1"/>
        </xdr:cNvSpPr>
      </xdr:nvSpPr>
      <xdr:spPr bwMode="auto">
        <a:xfrm>
          <a:off x="4648200" y="111275446"/>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20602"/>
    <xdr:sp macro="" textlink="">
      <xdr:nvSpPr>
        <xdr:cNvPr id="803" name="Text Box 88">
          <a:extLst>
            <a:ext uri="{FF2B5EF4-FFF2-40B4-BE49-F238E27FC236}">
              <a16:creationId xmlns:a16="http://schemas.microsoft.com/office/drawing/2014/main" id="{00000000-0008-0000-0100-000023030000}"/>
            </a:ext>
          </a:extLst>
        </xdr:cNvPr>
        <xdr:cNvSpPr txBox="1">
          <a:spLocks noChangeArrowheads="1"/>
        </xdr:cNvSpPr>
      </xdr:nvSpPr>
      <xdr:spPr bwMode="auto">
        <a:xfrm>
          <a:off x="4648200" y="111275446"/>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20602"/>
    <xdr:sp macro="" textlink="">
      <xdr:nvSpPr>
        <xdr:cNvPr id="804" name="Text Box 89">
          <a:extLst>
            <a:ext uri="{FF2B5EF4-FFF2-40B4-BE49-F238E27FC236}">
              <a16:creationId xmlns:a16="http://schemas.microsoft.com/office/drawing/2014/main" id="{00000000-0008-0000-0100-000024030000}"/>
            </a:ext>
          </a:extLst>
        </xdr:cNvPr>
        <xdr:cNvSpPr txBox="1">
          <a:spLocks noChangeArrowheads="1"/>
        </xdr:cNvSpPr>
      </xdr:nvSpPr>
      <xdr:spPr bwMode="auto">
        <a:xfrm>
          <a:off x="4648200" y="111275446"/>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20602"/>
    <xdr:sp macro="" textlink="">
      <xdr:nvSpPr>
        <xdr:cNvPr id="805" name="Text Box 90">
          <a:extLst>
            <a:ext uri="{FF2B5EF4-FFF2-40B4-BE49-F238E27FC236}">
              <a16:creationId xmlns:a16="http://schemas.microsoft.com/office/drawing/2014/main" id="{00000000-0008-0000-0100-000025030000}"/>
            </a:ext>
          </a:extLst>
        </xdr:cNvPr>
        <xdr:cNvSpPr txBox="1">
          <a:spLocks noChangeArrowheads="1"/>
        </xdr:cNvSpPr>
      </xdr:nvSpPr>
      <xdr:spPr bwMode="auto">
        <a:xfrm>
          <a:off x="4648200" y="111275446"/>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20602"/>
    <xdr:sp macro="" textlink="">
      <xdr:nvSpPr>
        <xdr:cNvPr id="806" name="Text Box 91">
          <a:extLst>
            <a:ext uri="{FF2B5EF4-FFF2-40B4-BE49-F238E27FC236}">
              <a16:creationId xmlns:a16="http://schemas.microsoft.com/office/drawing/2014/main" id="{00000000-0008-0000-0100-000026030000}"/>
            </a:ext>
          </a:extLst>
        </xdr:cNvPr>
        <xdr:cNvSpPr txBox="1">
          <a:spLocks noChangeArrowheads="1"/>
        </xdr:cNvSpPr>
      </xdr:nvSpPr>
      <xdr:spPr bwMode="auto">
        <a:xfrm>
          <a:off x="5351585" y="111275446"/>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20602"/>
    <xdr:sp macro="" textlink="">
      <xdr:nvSpPr>
        <xdr:cNvPr id="807" name="Text Box 92">
          <a:extLst>
            <a:ext uri="{FF2B5EF4-FFF2-40B4-BE49-F238E27FC236}">
              <a16:creationId xmlns:a16="http://schemas.microsoft.com/office/drawing/2014/main" id="{00000000-0008-0000-0100-000027030000}"/>
            </a:ext>
          </a:extLst>
        </xdr:cNvPr>
        <xdr:cNvSpPr txBox="1">
          <a:spLocks noChangeArrowheads="1"/>
        </xdr:cNvSpPr>
      </xdr:nvSpPr>
      <xdr:spPr bwMode="auto">
        <a:xfrm>
          <a:off x="5351585" y="111275446"/>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20602"/>
    <xdr:sp macro="" textlink="">
      <xdr:nvSpPr>
        <xdr:cNvPr id="808" name="Text Box 93">
          <a:extLst>
            <a:ext uri="{FF2B5EF4-FFF2-40B4-BE49-F238E27FC236}">
              <a16:creationId xmlns:a16="http://schemas.microsoft.com/office/drawing/2014/main" id="{00000000-0008-0000-0100-000028030000}"/>
            </a:ext>
          </a:extLst>
        </xdr:cNvPr>
        <xdr:cNvSpPr txBox="1">
          <a:spLocks noChangeArrowheads="1"/>
        </xdr:cNvSpPr>
      </xdr:nvSpPr>
      <xdr:spPr bwMode="auto">
        <a:xfrm>
          <a:off x="5351585" y="111275446"/>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20602"/>
    <xdr:sp macro="" textlink="">
      <xdr:nvSpPr>
        <xdr:cNvPr id="809" name="Text Box 94">
          <a:extLst>
            <a:ext uri="{FF2B5EF4-FFF2-40B4-BE49-F238E27FC236}">
              <a16:creationId xmlns:a16="http://schemas.microsoft.com/office/drawing/2014/main" id="{00000000-0008-0000-0100-000029030000}"/>
            </a:ext>
          </a:extLst>
        </xdr:cNvPr>
        <xdr:cNvSpPr txBox="1">
          <a:spLocks noChangeArrowheads="1"/>
        </xdr:cNvSpPr>
      </xdr:nvSpPr>
      <xdr:spPr bwMode="auto">
        <a:xfrm>
          <a:off x="5351585" y="111275446"/>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20602"/>
    <xdr:sp macro="" textlink="">
      <xdr:nvSpPr>
        <xdr:cNvPr id="810" name="Text Box 87">
          <a:extLst>
            <a:ext uri="{FF2B5EF4-FFF2-40B4-BE49-F238E27FC236}">
              <a16:creationId xmlns:a16="http://schemas.microsoft.com/office/drawing/2014/main" id="{00000000-0008-0000-0100-00002A030000}"/>
            </a:ext>
          </a:extLst>
        </xdr:cNvPr>
        <xdr:cNvSpPr txBox="1">
          <a:spLocks noChangeArrowheads="1"/>
        </xdr:cNvSpPr>
      </xdr:nvSpPr>
      <xdr:spPr bwMode="auto">
        <a:xfrm>
          <a:off x="4648200" y="111275446"/>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20602"/>
    <xdr:sp macro="" textlink="">
      <xdr:nvSpPr>
        <xdr:cNvPr id="811" name="Text Box 88">
          <a:extLst>
            <a:ext uri="{FF2B5EF4-FFF2-40B4-BE49-F238E27FC236}">
              <a16:creationId xmlns:a16="http://schemas.microsoft.com/office/drawing/2014/main" id="{00000000-0008-0000-0100-00002B030000}"/>
            </a:ext>
          </a:extLst>
        </xdr:cNvPr>
        <xdr:cNvSpPr txBox="1">
          <a:spLocks noChangeArrowheads="1"/>
        </xdr:cNvSpPr>
      </xdr:nvSpPr>
      <xdr:spPr bwMode="auto">
        <a:xfrm>
          <a:off x="4648200" y="111275446"/>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20602"/>
    <xdr:sp macro="" textlink="">
      <xdr:nvSpPr>
        <xdr:cNvPr id="812" name="Text Box 89">
          <a:extLst>
            <a:ext uri="{FF2B5EF4-FFF2-40B4-BE49-F238E27FC236}">
              <a16:creationId xmlns:a16="http://schemas.microsoft.com/office/drawing/2014/main" id="{00000000-0008-0000-0100-00002C030000}"/>
            </a:ext>
          </a:extLst>
        </xdr:cNvPr>
        <xdr:cNvSpPr txBox="1">
          <a:spLocks noChangeArrowheads="1"/>
        </xdr:cNvSpPr>
      </xdr:nvSpPr>
      <xdr:spPr bwMode="auto">
        <a:xfrm>
          <a:off x="4648200" y="111275446"/>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20602"/>
    <xdr:sp macro="" textlink="">
      <xdr:nvSpPr>
        <xdr:cNvPr id="813" name="Text Box 90">
          <a:extLst>
            <a:ext uri="{FF2B5EF4-FFF2-40B4-BE49-F238E27FC236}">
              <a16:creationId xmlns:a16="http://schemas.microsoft.com/office/drawing/2014/main" id="{00000000-0008-0000-0100-00002D030000}"/>
            </a:ext>
          </a:extLst>
        </xdr:cNvPr>
        <xdr:cNvSpPr txBox="1">
          <a:spLocks noChangeArrowheads="1"/>
        </xdr:cNvSpPr>
      </xdr:nvSpPr>
      <xdr:spPr bwMode="auto">
        <a:xfrm>
          <a:off x="4648200" y="111275446"/>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20602"/>
    <xdr:sp macro="" textlink="">
      <xdr:nvSpPr>
        <xdr:cNvPr id="814" name="Text Box 91">
          <a:extLst>
            <a:ext uri="{FF2B5EF4-FFF2-40B4-BE49-F238E27FC236}">
              <a16:creationId xmlns:a16="http://schemas.microsoft.com/office/drawing/2014/main" id="{00000000-0008-0000-0100-00002E030000}"/>
            </a:ext>
          </a:extLst>
        </xdr:cNvPr>
        <xdr:cNvSpPr txBox="1">
          <a:spLocks noChangeArrowheads="1"/>
        </xdr:cNvSpPr>
      </xdr:nvSpPr>
      <xdr:spPr bwMode="auto">
        <a:xfrm>
          <a:off x="5351585" y="111275446"/>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20602"/>
    <xdr:sp macro="" textlink="">
      <xdr:nvSpPr>
        <xdr:cNvPr id="815" name="Text Box 92">
          <a:extLst>
            <a:ext uri="{FF2B5EF4-FFF2-40B4-BE49-F238E27FC236}">
              <a16:creationId xmlns:a16="http://schemas.microsoft.com/office/drawing/2014/main" id="{00000000-0008-0000-0100-00002F030000}"/>
            </a:ext>
          </a:extLst>
        </xdr:cNvPr>
        <xdr:cNvSpPr txBox="1">
          <a:spLocks noChangeArrowheads="1"/>
        </xdr:cNvSpPr>
      </xdr:nvSpPr>
      <xdr:spPr bwMode="auto">
        <a:xfrm>
          <a:off x="5351585" y="111275446"/>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20602"/>
    <xdr:sp macro="" textlink="">
      <xdr:nvSpPr>
        <xdr:cNvPr id="816" name="Text Box 93">
          <a:extLst>
            <a:ext uri="{FF2B5EF4-FFF2-40B4-BE49-F238E27FC236}">
              <a16:creationId xmlns:a16="http://schemas.microsoft.com/office/drawing/2014/main" id="{00000000-0008-0000-0100-000030030000}"/>
            </a:ext>
          </a:extLst>
        </xdr:cNvPr>
        <xdr:cNvSpPr txBox="1">
          <a:spLocks noChangeArrowheads="1"/>
        </xdr:cNvSpPr>
      </xdr:nvSpPr>
      <xdr:spPr bwMode="auto">
        <a:xfrm>
          <a:off x="5351585" y="111275446"/>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20602"/>
    <xdr:sp macro="" textlink="">
      <xdr:nvSpPr>
        <xdr:cNvPr id="817" name="Text Box 94">
          <a:extLst>
            <a:ext uri="{FF2B5EF4-FFF2-40B4-BE49-F238E27FC236}">
              <a16:creationId xmlns:a16="http://schemas.microsoft.com/office/drawing/2014/main" id="{00000000-0008-0000-0100-000031030000}"/>
            </a:ext>
          </a:extLst>
        </xdr:cNvPr>
        <xdr:cNvSpPr txBox="1">
          <a:spLocks noChangeArrowheads="1"/>
        </xdr:cNvSpPr>
      </xdr:nvSpPr>
      <xdr:spPr bwMode="auto">
        <a:xfrm>
          <a:off x="5351585" y="111275446"/>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2"/>
    <xdr:sp macro="" textlink="">
      <xdr:nvSpPr>
        <xdr:cNvPr id="818" name="Text Box 87">
          <a:extLst>
            <a:ext uri="{FF2B5EF4-FFF2-40B4-BE49-F238E27FC236}">
              <a16:creationId xmlns:a16="http://schemas.microsoft.com/office/drawing/2014/main" id="{00000000-0008-0000-0100-000032030000}"/>
            </a:ext>
          </a:extLst>
        </xdr:cNvPr>
        <xdr:cNvSpPr txBox="1">
          <a:spLocks noChangeArrowheads="1"/>
        </xdr:cNvSpPr>
      </xdr:nvSpPr>
      <xdr:spPr bwMode="auto">
        <a:xfrm>
          <a:off x="4648200" y="111275446"/>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2"/>
    <xdr:sp macro="" textlink="">
      <xdr:nvSpPr>
        <xdr:cNvPr id="819" name="Text Box 88">
          <a:extLst>
            <a:ext uri="{FF2B5EF4-FFF2-40B4-BE49-F238E27FC236}">
              <a16:creationId xmlns:a16="http://schemas.microsoft.com/office/drawing/2014/main" id="{00000000-0008-0000-0100-000033030000}"/>
            </a:ext>
          </a:extLst>
        </xdr:cNvPr>
        <xdr:cNvSpPr txBox="1">
          <a:spLocks noChangeArrowheads="1"/>
        </xdr:cNvSpPr>
      </xdr:nvSpPr>
      <xdr:spPr bwMode="auto">
        <a:xfrm>
          <a:off x="4648200" y="111275446"/>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2"/>
    <xdr:sp macro="" textlink="">
      <xdr:nvSpPr>
        <xdr:cNvPr id="820" name="Text Box 89">
          <a:extLst>
            <a:ext uri="{FF2B5EF4-FFF2-40B4-BE49-F238E27FC236}">
              <a16:creationId xmlns:a16="http://schemas.microsoft.com/office/drawing/2014/main" id="{00000000-0008-0000-0100-000034030000}"/>
            </a:ext>
          </a:extLst>
        </xdr:cNvPr>
        <xdr:cNvSpPr txBox="1">
          <a:spLocks noChangeArrowheads="1"/>
        </xdr:cNvSpPr>
      </xdr:nvSpPr>
      <xdr:spPr bwMode="auto">
        <a:xfrm>
          <a:off x="4648200" y="111275446"/>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2"/>
    <xdr:sp macro="" textlink="">
      <xdr:nvSpPr>
        <xdr:cNvPr id="821" name="Text Box 90">
          <a:extLst>
            <a:ext uri="{FF2B5EF4-FFF2-40B4-BE49-F238E27FC236}">
              <a16:creationId xmlns:a16="http://schemas.microsoft.com/office/drawing/2014/main" id="{00000000-0008-0000-0100-000035030000}"/>
            </a:ext>
          </a:extLst>
        </xdr:cNvPr>
        <xdr:cNvSpPr txBox="1">
          <a:spLocks noChangeArrowheads="1"/>
        </xdr:cNvSpPr>
      </xdr:nvSpPr>
      <xdr:spPr bwMode="auto">
        <a:xfrm>
          <a:off x="4648200" y="111275446"/>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2"/>
    <xdr:sp macro="" textlink="">
      <xdr:nvSpPr>
        <xdr:cNvPr id="822" name="Text Box 91">
          <a:extLst>
            <a:ext uri="{FF2B5EF4-FFF2-40B4-BE49-F238E27FC236}">
              <a16:creationId xmlns:a16="http://schemas.microsoft.com/office/drawing/2014/main" id="{00000000-0008-0000-0100-000036030000}"/>
            </a:ext>
          </a:extLst>
        </xdr:cNvPr>
        <xdr:cNvSpPr txBox="1">
          <a:spLocks noChangeArrowheads="1"/>
        </xdr:cNvSpPr>
      </xdr:nvSpPr>
      <xdr:spPr bwMode="auto">
        <a:xfrm>
          <a:off x="5351585" y="111275446"/>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2"/>
    <xdr:sp macro="" textlink="">
      <xdr:nvSpPr>
        <xdr:cNvPr id="823" name="Text Box 92">
          <a:extLst>
            <a:ext uri="{FF2B5EF4-FFF2-40B4-BE49-F238E27FC236}">
              <a16:creationId xmlns:a16="http://schemas.microsoft.com/office/drawing/2014/main" id="{00000000-0008-0000-0100-000037030000}"/>
            </a:ext>
          </a:extLst>
        </xdr:cNvPr>
        <xdr:cNvSpPr txBox="1">
          <a:spLocks noChangeArrowheads="1"/>
        </xdr:cNvSpPr>
      </xdr:nvSpPr>
      <xdr:spPr bwMode="auto">
        <a:xfrm>
          <a:off x="5351585" y="111275446"/>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2"/>
    <xdr:sp macro="" textlink="">
      <xdr:nvSpPr>
        <xdr:cNvPr id="824" name="Text Box 93">
          <a:extLst>
            <a:ext uri="{FF2B5EF4-FFF2-40B4-BE49-F238E27FC236}">
              <a16:creationId xmlns:a16="http://schemas.microsoft.com/office/drawing/2014/main" id="{00000000-0008-0000-0100-000038030000}"/>
            </a:ext>
          </a:extLst>
        </xdr:cNvPr>
        <xdr:cNvSpPr txBox="1">
          <a:spLocks noChangeArrowheads="1"/>
        </xdr:cNvSpPr>
      </xdr:nvSpPr>
      <xdr:spPr bwMode="auto">
        <a:xfrm>
          <a:off x="5351585" y="111275446"/>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2"/>
    <xdr:sp macro="" textlink="">
      <xdr:nvSpPr>
        <xdr:cNvPr id="825" name="Text Box 94">
          <a:extLst>
            <a:ext uri="{FF2B5EF4-FFF2-40B4-BE49-F238E27FC236}">
              <a16:creationId xmlns:a16="http://schemas.microsoft.com/office/drawing/2014/main" id="{00000000-0008-0000-0100-000039030000}"/>
            </a:ext>
          </a:extLst>
        </xdr:cNvPr>
        <xdr:cNvSpPr txBox="1">
          <a:spLocks noChangeArrowheads="1"/>
        </xdr:cNvSpPr>
      </xdr:nvSpPr>
      <xdr:spPr bwMode="auto">
        <a:xfrm>
          <a:off x="5351585" y="111275446"/>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2"/>
    <xdr:sp macro="" textlink="">
      <xdr:nvSpPr>
        <xdr:cNvPr id="826" name="Text Box 87">
          <a:extLst>
            <a:ext uri="{FF2B5EF4-FFF2-40B4-BE49-F238E27FC236}">
              <a16:creationId xmlns:a16="http://schemas.microsoft.com/office/drawing/2014/main" id="{00000000-0008-0000-0100-00003A030000}"/>
            </a:ext>
          </a:extLst>
        </xdr:cNvPr>
        <xdr:cNvSpPr txBox="1">
          <a:spLocks noChangeArrowheads="1"/>
        </xdr:cNvSpPr>
      </xdr:nvSpPr>
      <xdr:spPr bwMode="auto">
        <a:xfrm>
          <a:off x="4648200" y="111275446"/>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2"/>
    <xdr:sp macro="" textlink="">
      <xdr:nvSpPr>
        <xdr:cNvPr id="827" name="Text Box 88">
          <a:extLst>
            <a:ext uri="{FF2B5EF4-FFF2-40B4-BE49-F238E27FC236}">
              <a16:creationId xmlns:a16="http://schemas.microsoft.com/office/drawing/2014/main" id="{00000000-0008-0000-0100-00003B030000}"/>
            </a:ext>
          </a:extLst>
        </xdr:cNvPr>
        <xdr:cNvSpPr txBox="1">
          <a:spLocks noChangeArrowheads="1"/>
        </xdr:cNvSpPr>
      </xdr:nvSpPr>
      <xdr:spPr bwMode="auto">
        <a:xfrm>
          <a:off x="4648200" y="111275446"/>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2"/>
    <xdr:sp macro="" textlink="">
      <xdr:nvSpPr>
        <xdr:cNvPr id="828" name="Text Box 89">
          <a:extLst>
            <a:ext uri="{FF2B5EF4-FFF2-40B4-BE49-F238E27FC236}">
              <a16:creationId xmlns:a16="http://schemas.microsoft.com/office/drawing/2014/main" id="{00000000-0008-0000-0100-00003C030000}"/>
            </a:ext>
          </a:extLst>
        </xdr:cNvPr>
        <xdr:cNvSpPr txBox="1">
          <a:spLocks noChangeArrowheads="1"/>
        </xdr:cNvSpPr>
      </xdr:nvSpPr>
      <xdr:spPr bwMode="auto">
        <a:xfrm>
          <a:off x="4648200" y="111275446"/>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2"/>
    <xdr:sp macro="" textlink="">
      <xdr:nvSpPr>
        <xdr:cNvPr id="829" name="Text Box 90">
          <a:extLst>
            <a:ext uri="{FF2B5EF4-FFF2-40B4-BE49-F238E27FC236}">
              <a16:creationId xmlns:a16="http://schemas.microsoft.com/office/drawing/2014/main" id="{00000000-0008-0000-0100-00003D030000}"/>
            </a:ext>
          </a:extLst>
        </xdr:cNvPr>
        <xdr:cNvSpPr txBox="1">
          <a:spLocks noChangeArrowheads="1"/>
        </xdr:cNvSpPr>
      </xdr:nvSpPr>
      <xdr:spPr bwMode="auto">
        <a:xfrm>
          <a:off x="4648200" y="111275446"/>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2"/>
    <xdr:sp macro="" textlink="">
      <xdr:nvSpPr>
        <xdr:cNvPr id="830" name="Text Box 91">
          <a:extLst>
            <a:ext uri="{FF2B5EF4-FFF2-40B4-BE49-F238E27FC236}">
              <a16:creationId xmlns:a16="http://schemas.microsoft.com/office/drawing/2014/main" id="{00000000-0008-0000-0100-00003E030000}"/>
            </a:ext>
          </a:extLst>
        </xdr:cNvPr>
        <xdr:cNvSpPr txBox="1">
          <a:spLocks noChangeArrowheads="1"/>
        </xdr:cNvSpPr>
      </xdr:nvSpPr>
      <xdr:spPr bwMode="auto">
        <a:xfrm>
          <a:off x="5351585" y="111275446"/>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2"/>
    <xdr:sp macro="" textlink="">
      <xdr:nvSpPr>
        <xdr:cNvPr id="831" name="Text Box 92">
          <a:extLst>
            <a:ext uri="{FF2B5EF4-FFF2-40B4-BE49-F238E27FC236}">
              <a16:creationId xmlns:a16="http://schemas.microsoft.com/office/drawing/2014/main" id="{00000000-0008-0000-0100-00003F030000}"/>
            </a:ext>
          </a:extLst>
        </xdr:cNvPr>
        <xdr:cNvSpPr txBox="1">
          <a:spLocks noChangeArrowheads="1"/>
        </xdr:cNvSpPr>
      </xdr:nvSpPr>
      <xdr:spPr bwMode="auto">
        <a:xfrm>
          <a:off x="5351585" y="111275446"/>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2"/>
    <xdr:sp macro="" textlink="">
      <xdr:nvSpPr>
        <xdr:cNvPr id="832" name="Text Box 93">
          <a:extLst>
            <a:ext uri="{FF2B5EF4-FFF2-40B4-BE49-F238E27FC236}">
              <a16:creationId xmlns:a16="http://schemas.microsoft.com/office/drawing/2014/main" id="{00000000-0008-0000-0100-000040030000}"/>
            </a:ext>
          </a:extLst>
        </xdr:cNvPr>
        <xdr:cNvSpPr txBox="1">
          <a:spLocks noChangeArrowheads="1"/>
        </xdr:cNvSpPr>
      </xdr:nvSpPr>
      <xdr:spPr bwMode="auto">
        <a:xfrm>
          <a:off x="5351585" y="111275446"/>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2"/>
    <xdr:sp macro="" textlink="">
      <xdr:nvSpPr>
        <xdr:cNvPr id="833" name="Text Box 94">
          <a:extLst>
            <a:ext uri="{FF2B5EF4-FFF2-40B4-BE49-F238E27FC236}">
              <a16:creationId xmlns:a16="http://schemas.microsoft.com/office/drawing/2014/main" id="{00000000-0008-0000-0100-000041030000}"/>
            </a:ext>
          </a:extLst>
        </xdr:cNvPr>
        <xdr:cNvSpPr txBox="1">
          <a:spLocks noChangeArrowheads="1"/>
        </xdr:cNvSpPr>
      </xdr:nvSpPr>
      <xdr:spPr bwMode="auto">
        <a:xfrm>
          <a:off x="5351585" y="111275446"/>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2"/>
    <xdr:sp macro="" textlink="">
      <xdr:nvSpPr>
        <xdr:cNvPr id="834" name="Text Box 87">
          <a:extLst>
            <a:ext uri="{FF2B5EF4-FFF2-40B4-BE49-F238E27FC236}">
              <a16:creationId xmlns:a16="http://schemas.microsoft.com/office/drawing/2014/main" id="{00000000-0008-0000-0100-000042030000}"/>
            </a:ext>
          </a:extLst>
        </xdr:cNvPr>
        <xdr:cNvSpPr txBox="1">
          <a:spLocks noChangeArrowheads="1"/>
        </xdr:cNvSpPr>
      </xdr:nvSpPr>
      <xdr:spPr bwMode="auto">
        <a:xfrm>
          <a:off x="4648200" y="111275446"/>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2"/>
    <xdr:sp macro="" textlink="">
      <xdr:nvSpPr>
        <xdr:cNvPr id="835" name="Text Box 88">
          <a:extLst>
            <a:ext uri="{FF2B5EF4-FFF2-40B4-BE49-F238E27FC236}">
              <a16:creationId xmlns:a16="http://schemas.microsoft.com/office/drawing/2014/main" id="{00000000-0008-0000-0100-000043030000}"/>
            </a:ext>
          </a:extLst>
        </xdr:cNvPr>
        <xdr:cNvSpPr txBox="1">
          <a:spLocks noChangeArrowheads="1"/>
        </xdr:cNvSpPr>
      </xdr:nvSpPr>
      <xdr:spPr bwMode="auto">
        <a:xfrm>
          <a:off x="4648200" y="111275446"/>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2"/>
    <xdr:sp macro="" textlink="">
      <xdr:nvSpPr>
        <xdr:cNvPr id="836" name="Text Box 89">
          <a:extLst>
            <a:ext uri="{FF2B5EF4-FFF2-40B4-BE49-F238E27FC236}">
              <a16:creationId xmlns:a16="http://schemas.microsoft.com/office/drawing/2014/main" id="{00000000-0008-0000-0100-000044030000}"/>
            </a:ext>
          </a:extLst>
        </xdr:cNvPr>
        <xdr:cNvSpPr txBox="1">
          <a:spLocks noChangeArrowheads="1"/>
        </xdr:cNvSpPr>
      </xdr:nvSpPr>
      <xdr:spPr bwMode="auto">
        <a:xfrm>
          <a:off x="4648200" y="111275446"/>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2"/>
    <xdr:sp macro="" textlink="">
      <xdr:nvSpPr>
        <xdr:cNvPr id="837" name="Text Box 90">
          <a:extLst>
            <a:ext uri="{FF2B5EF4-FFF2-40B4-BE49-F238E27FC236}">
              <a16:creationId xmlns:a16="http://schemas.microsoft.com/office/drawing/2014/main" id="{00000000-0008-0000-0100-000045030000}"/>
            </a:ext>
          </a:extLst>
        </xdr:cNvPr>
        <xdr:cNvSpPr txBox="1">
          <a:spLocks noChangeArrowheads="1"/>
        </xdr:cNvSpPr>
      </xdr:nvSpPr>
      <xdr:spPr bwMode="auto">
        <a:xfrm>
          <a:off x="4648200" y="111275446"/>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2"/>
    <xdr:sp macro="" textlink="">
      <xdr:nvSpPr>
        <xdr:cNvPr id="838" name="Text Box 91">
          <a:extLst>
            <a:ext uri="{FF2B5EF4-FFF2-40B4-BE49-F238E27FC236}">
              <a16:creationId xmlns:a16="http://schemas.microsoft.com/office/drawing/2014/main" id="{00000000-0008-0000-0100-000046030000}"/>
            </a:ext>
          </a:extLst>
        </xdr:cNvPr>
        <xdr:cNvSpPr txBox="1">
          <a:spLocks noChangeArrowheads="1"/>
        </xdr:cNvSpPr>
      </xdr:nvSpPr>
      <xdr:spPr bwMode="auto">
        <a:xfrm>
          <a:off x="5351585" y="111275446"/>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2"/>
    <xdr:sp macro="" textlink="">
      <xdr:nvSpPr>
        <xdr:cNvPr id="839" name="Text Box 92">
          <a:extLst>
            <a:ext uri="{FF2B5EF4-FFF2-40B4-BE49-F238E27FC236}">
              <a16:creationId xmlns:a16="http://schemas.microsoft.com/office/drawing/2014/main" id="{00000000-0008-0000-0100-000047030000}"/>
            </a:ext>
          </a:extLst>
        </xdr:cNvPr>
        <xdr:cNvSpPr txBox="1">
          <a:spLocks noChangeArrowheads="1"/>
        </xdr:cNvSpPr>
      </xdr:nvSpPr>
      <xdr:spPr bwMode="auto">
        <a:xfrm>
          <a:off x="5351585" y="111275446"/>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2"/>
    <xdr:sp macro="" textlink="">
      <xdr:nvSpPr>
        <xdr:cNvPr id="840" name="Text Box 93">
          <a:extLst>
            <a:ext uri="{FF2B5EF4-FFF2-40B4-BE49-F238E27FC236}">
              <a16:creationId xmlns:a16="http://schemas.microsoft.com/office/drawing/2014/main" id="{00000000-0008-0000-0100-000048030000}"/>
            </a:ext>
          </a:extLst>
        </xdr:cNvPr>
        <xdr:cNvSpPr txBox="1">
          <a:spLocks noChangeArrowheads="1"/>
        </xdr:cNvSpPr>
      </xdr:nvSpPr>
      <xdr:spPr bwMode="auto">
        <a:xfrm>
          <a:off x="5351585" y="111275446"/>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2"/>
    <xdr:sp macro="" textlink="">
      <xdr:nvSpPr>
        <xdr:cNvPr id="841" name="Text Box 94">
          <a:extLst>
            <a:ext uri="{FF2B5EF4-FFF2-40B4-BE49-F238E27FC236}">
              <a16:creationId xmlns:a16="http://schemas.microsoft.com/office/drawing/2014/main" id="{00000000-0008-0000-0100-000049030000}"/>
            </a:ext>
          </a:extLst>
        </xdr:cNvPr>
        <xdr:cNvSpPr txBox="1">
          <a:spLocks noChangeArrowheads="1"/>
        </xdr:cNvSpPr>
      </xdr:nvSpPr>
      <xdr:spPr bwMode="auto">
        <a:xfrm>
          <a:off x="5351585" y="111275446"/>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2"/>
    <xdr:sp macro="" textlink="">
      <xdr:nvSpPr>
        <xdr:cNvPr id="842" name="Text Box 87">
          <a:extLst>
            <a:ext uri="{FF2B5EF4-FFF2-40B4-BE49-F238E27FC236}">
              <a16:creationId xmlns:a16="http://schemas.microsoft.com/office/drawing/2014/main" id="{00000000-0008-0000-0100-00004A030000}"/>
            </a:ext>
          </a:extLst>
        </xdr:cNvPr>
        <xdr:cNvSpPr txBox="1">
          <a:spLocks noChangeArrowheads="1"/>
        </xdr:cNvSpPr>
      </xdr:nvSpPr>
      <xdr:spPr bwMode="auto">
        <a:xfrm>
          <a:off x="4648200" y="111275446"/>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2"/>
    <xdr:sp macro="" textlink="">
      <xdr:nvSpPr>
        <xdr:cNvPr id="843" name="Text Box 88">
          <a:extLst>
            <a:ext uri="{FF2B5EF4-FFF2-40B4-BE49-F238E27FC236}">
              <a16:creationId xmlns:a16="http://schemas.microsoft.com/office/drawing/2014/main" id="{00000000-0008-0000-0100-00004B030000}"/>
            </a:ext>
          </a:extLst>
        </xdr:cNvPr>
        <xdr:cNvSpPr txBox="1">
          <a:spLocks noChangeArrowheads="1"/>
        </xdr:cNvSpPr>
      </xdr:nvSpPr>
      <xdr:spPr bwMode="auto">
        <a:xfrm>
          <a:off x="4648200" y="111275446"/>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2"/>
    <xdr:sp macro="" textlink="">
      <xdr:nvSpPr>
        <xdr:cNvPr id="844" name="Text Box 89">
          <a:extLst>
            <a:ext uri="{FF2B5EF4-FFF2-40B4-BE49-F238E27FC236}">
              <a16:creationId xmlns:a16="http://schemas.microsoft.com/office/drawing/2014/main" id="{00000000-0008-0000-0100-00004C030000}"/>
            </a:ext>
          </a:extLst>
        </xdr:cNvPr>
        <xdr:cNvSpPr txBox="1">
          <a:spLocks noChangeArrowheads="1"/>
        </xdr:cNvSpPr>
      </xdr:nvSpPr>
      <xdr:spPr bwMode="auto">
        <a:xfrm>
          <a:off x="4648200" y="111275446"/>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2"/>
    <xdr:sp macro="" textlink="">
      <xdr:nvSpPr>
        <xdr:cNvPr id="845" name="Text Box 90">
          <a:extLst>
            <a:ext uri="{FF2B5EF4-FFF2-40B4-BE49-F238E27FC236}">
              <a16:creationId xmlns:a16="http://schemas.microsoft.com/office/drawing/2014/main" id="{00000000-0008-0000-0100-00004D030000}"/>
            </a:ext>
          </a:extLst>
        </xdr:cNvPr>
        <xdr:cNvSpPr txBox="1">
          <a:spLocks noChangeArrowheads="1"/>
        </xdr:cNvSpPr>
      </xdr:nvSpPr>
      <xdr:spPr bwMode="auto">
        <a:xfrm>
          <a:off x="4648200" y="111275446"/>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2"/>
    <xdr:sp macro="" textlink="">
      <xdr:nvSpPr>
        <xdr:cNvPr id="846" name="Text Box 91">
          <a:extLst>
            <a:ext uri="{FF2B5EF4-FFF2-40B4-BE49-F238E27FC236}">
              <a16:creationId xmlns:a16="http://schemas.microsoft.com/office/drawing/2014/main" id="{00000000-0008-0000-0100-00004E030000}"/>
            </a:ext>
          </a:extLst>
        </xdr:cNvPr>
        <xdr:cNvSpPr txBox="1">
          <a:spLocks noChangeArrowheads="1"/>
        </xdr:cNvSpPr>
      </xdr:nvSpPr>
      <xdr:spPr bwMode="auto">
        <a:xfrm>
          <a:off x="5351585" y="111275446"/>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2"/>
    <xdr:sp macro="" textlink="">
      <xdr:nvSpPr>
        <xdr:cNvPr id="847" name="Text Box 92">
          <a:extLst>
            <a:ext uri="{FF2B5EF4-FFF2-40B4-BE49-F238E27FC236}">
              <a16:creationId xmlns:a16="http://schemas.microsoft.com/office/drawing/2014/main" id="{00000000-0008-0000-0100-00004F030000}"/>
            </a:ext>
          </a:extLst>
        </xdr:cNvPr>
        <xdr:cNvSpPr txBox="1">
          <a:spLocks noChangeArrowheads="1"/>
        </xdr:cNvSpPr>
      </xdr:nvSpPr>
      <xdr:spPr bwMode="auto">
        <a:xfrm>
          <a:off x="5351585" y="111275446"/>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2"/>
    <xdr:sp macro="" textlink="">
      <xdr:nvSpPr>
        <xdr:cNvPr id="848" name="Text Box 93">
          <a:extLst>
            <a:ext uri="{FF2B5EF4-FFF2-40B4-BE49-F238E27FC236}">
              <a16:creationId xmlns:a16="http://schemas.microsoft.com/office/drawing/2014/main" id="{00000000-0008-0000-0100-000050030000}"/>
            </a:ext>
          </a:extLst>
        </xdr:cNvPr>
        <xdr:cNvSpPr txBox="1">
          <a:spLocks noChangeArrowheads="1"/>
        </xdr:cNvSpPr>
      </xdr:nvSpPr>
      <xdr:spPr bwMode="auto">
        <a:xfrm>
          <a:off x="5351585" y="111275446"/>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2"/>
    <xdr:sp macro="" textlink="">
      <xdr:nvSpPr>
        <xdr:cNvPr id="849" name="Text Box 94">
          <a:extLst>
            <a:ext uri="{FF2B5EF4-FFF2-40B4-BE49-F238E27FC236}">
              <a16:creationId xmlns:a16="http://schemas.microsoft.com/office/drawing/2014/main" id="{00000000-0008-0000-0100-000051030000}"/>
            </a:ext>
          </a:extLst>
        </xdr:cNvPr>
        <xdr:cNvSpPr txBox="1">
          <a:spLocks noChangeArrowheads="1"/>
        </xdr:cNvSpPr>
      </xdr:nvSpPr>
      <xdr:spPr bwMode="auto">
        <a:xfrm>
          <a:off x="5351585" y="111275446"/>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2"/>
    <xdr:sp macro="" textlink="">
      <xdr:nvSpPr>
        <xdr:cNvPr id="850" name="Text Box 87">
          <a:extLst>
            <a:ext uri="{FF2B5EF4-FFF2-40B4-BE49-F238E27FC236}">
              <a16:creationId xmlns:a16="http://schemas.microsoft.com/office/drawing/2014/main" id="{00000000-0008-0000-0100-000052030000}"/>
            </a:ext>
          </a:extLst>
        </xdr:cNvPr>
        <xdr:cNvSpPr txBox="1">
          <a:spLocks noChangeArrowheads="1"/>
        </xdr:cNvSpPr>
      </xdr:nvSpPr>
      <xdr:spPr bwMode="auto">
        <a:xfrm>
          <a:off x="4648200" y="111275446"/>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2"/>
    <xdr:sp macro="" textlink="">
      <xdr:nvSpPr>
        <xdr:cNvPr id="851" name="Text Box 88">
          <a:extLst>
            <a:ext uri="{FF2B5EF4-FFF2-40B4-BE49-F238E27FC236}">
              <a16:creationId xmlns:a16="http://schemas.microsoft.com/office/drawing/2014/main" id="{00000000-0008-0000-0100-000053030000}"/>
            </a:ext>
          </a:extLst>
        </xdr:cNvPr>
        <xdr:cNvSpPr txBox="1">
          <a:spLocks noChangeArrowheads="1"/>
        </xdr:cNvSpPr>
      </xdr:nvSpPr>
      <xdr:spPr bwMode="auto">
        <a:xfrm>
          <a:off x="4648200" y="111275446"/>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2"/>
    <xdr:sp macro="" textlink="">
      <xdr:nvSpPr>
        <xdr:cNvPr id="852" name="Text Box 89">
          <a:extLst>
            <a:ext uri="{FF2B5EF4-FFF2-40B4-BE49-F238E27FC236}">
              <a16:creationId xmlns:a16="http://schemas.microsoft.com/office/drawing/2014/main" id="{00000000-0008-0000-0100-000054030000}"/>
            </a:ext>
          </a:extLst>
        </xdr:cNvPr>
        <xdr:cNvSpPr txBox="1">
          <a:spLocks noChangeArrowheads="1"/>
        </xdr:cNvSpPr>
      </xdr:nvSpPr>
      <xdr:spPr bwMode="auto">
        <a:xfrm>
          <a:off x="4648200" y="111275446"/>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2"/>
    <xdr:sp macro="" textlink="">
      <xdr:nvSpPr>
        <xdr:cNvPr id="853" name="Text Box 90">
          <a:extLst>
            <a:ext uri="{FF2B5EF4-FFF2-40B4-BE49-F238E27FC236}">
              <a16:creationId xmlns:a16="http://schemas.microsoft.com/office/drawing/2014/main" id="{00000000-0008-0000-0100-000055030000}"/>
            </a:ext>
          </a:extLst>
        </xdr:cNvPr>
        <xdr:cNvSpPr txBox="1">
          <a:spLocks noChangeArrowheads="1"/>
        </xdr:cNvSpPr>
      </xdr:nvSpPr>
      <xdr:spPr bwMode="auto">
        <a:xfrm>
          <a:off x="4648200" y="111275446"/>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2"/>
    <xdr:sp macro="" textlink="">
      <xdr:nvSpPr>
        <xdr:cNvPr id="854" name="Text Box 91">
          <a:extLst>
            <a:ext uri="{FF2B5EF4-FFF2-40B4-BE49-F238E27FC236}">
              <a16:creationId xmlns:a16="http://schemas.microsoft.com/office/drawing/2014/main" id="{00000000-0008-0000-0100-000056030000}"/>
            </a:ext>
          </a:extLst>
        </xdr:cNvPr>
        <xdr:cNvSpPr txBox="1">
          <a:spLocks noChangeArrowheads="1"/>
        </xdr:cNvSpPr>
      </xdr:nvSpPr>
      <xdr:spPr bwMode="auto">
        <a:xfrm>
          <a:off x="5351585" y="111275446"/>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2"/>
    <xdr:sp macro="" textlink="">
      <xdr:nvSpPr>
        <xdr:cNvPr id="855" name="Text Box 92">
          <a:extLst>
            <a:ext uri="{FF2B5EF4-FFF2-40B4-BE49-F238E27FC236}">
              <a16:creationId xmlns:a16="http://schemas.microsoft.com/office/drawing/2014/main" id="{00000000-0008-0000-0100-000057030000}"/>
            </a:ext>
          </a:extLst>
        </xdr:cNvPr>
        <xdr:cNvSpPr txBox="1">
          <a:spLocks noChangeArrowheads="1"/>
        </xdr:cNvSpPr>
      </xdr:nvSpPr>
      <xdr:spPr bwMode="auto">
        <a:xfrm>
          <a:off x="5351585" y="111275446"/>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2"/>
    <xdr:sp macro="" textlink="">
      <xdr:nvSpPr>
        <xdr:cNvPr id="856" name="Text Box 93">
          <a:extLst>
            <a:ext uri="{FF2B5EF4-FFF2-40B4-BE49-F238E27FC236}">
              <a16:creationId xmlns:a16="http://schemas.microsoft.com/office/drawing/2014/main" id="{00000000-0008-0000-0100-000058030000}"/>
            </a:ext>
          </a:extLst>
        </xdr:cNvPr>
        <xdr:cNvSpPr txBox="1">
          <a:spLocks noChangeArrowheads="1"/>
        </xdr:cNvSpPr>
      </xdr:nvSpPr>
      <xdr:spPr bwMode="auto">
        <a:xfrm>
          <a:off x="5351585" y="111275446"/>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2"/>
    <xdr:sp macro="" textlink="">
      <xdr:nvSpPr>
        <xdr:cNvPr id="857" name="Text Box 94">
          <a:extLst>
            <a:ext uri="{FF2B5EF4-FFF2-40B4-BE49-F238E27FC236}">
              <a16:creationId xmlns:a16="http://schemas.microsoft.com/office/drawing/2014/main" id="{00000000-0008-0000-0100-000059030000}"/>
            </a:ext>
          </a:extLst>
        </xdr:cNvPr>
        <xdr:cNvSpPr txBox="1">
          <a:spLocks noChangeArrowheads="1"/>
        </xdr:cNvSpPr>
      </xdr:nvSpPr>
      <xdr:spPr bwMode="auto">
        <a:xfrm>
          <a:off x="5351585" y="111275446"/>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2"/>
    <xdr:sp macro="" textlink="">
      <xdr:nvSpPr>
        <xdr:cNvPr id="858" name="Text Box 87">
          <a:extLst>
            <a:ext uri="{FF2B5EF4-FFF2-40B4-BE49-F238E27FC236}">
              <a16:creationId xmlns:a16="http://schemas.microsoft.com/office/drawing/2014/main" id="{00000000-0008-0000-0100-00005A030000}"/>
            </a:ext>
          </a:extLst>
        </xdr:cNvPr>
        <xdr:cNvSpPr txBox="1">
          <a:spLocks noChangeArrowheads="1"/>
        </xdr:cNvSpPr>
      </xdr:nvSpPr>
      <xdr:spPr bwMode="auto">
        <a:xfrm>
          <a:off x="4648200" y="111275446"/>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2"/>
    <xdr:sp macro="" textlink="">
      <xdr:nvSpPr>
        <xdr:cNvPr id="859" name="Text Box 88">
          <a:extLst>
            <a:ext uri="{FF2B5EF4-FFF2-40B4-BE49-F238E27FC236}">
              <a16:creationId xmlns:a16="http://schemas.microsoft.com/office/drawing/2014/main" id="{00000000-0008-0000-0100-00005B030000}"/>
            </a:ext>
          </a:extLst>
        </xdr:cNvPr>
        <xdr:cNvSpPr txBox="1">
          <a:spLocks noChangeArrowheads="1"/>
        </xdr:cNvSpPr>
      </xdr:nvSpPr>
      <xdr:spPr bwMode="auto">
        <a:xfrm>
          <a:off x="4648200" y="111275446"/>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2"/>
    <xdr:sp macro="" textlink="">
      <xdr:nvSpPr>
        <xdr:cNvPr id="860" name="Text Box 89">
          <a:extLst>
            <a:ext uri="{FF2B5EF4-FFF2-40B4-BE49-F238E27FC236}">
              <a16:creationId xmlns:a16="http://schemas.microsoft.com/office/drawing/2014/main" id="{00000000-0008-0000-0100-00005C030000}"/>
            </a:ext>
          </a:extLst>
        </xdr:cNvPr>
        <xdr:cNvSpPr txBox="1">
          <a:spLocks noChangeArrowheads="1"/>
        </xdr:cNvSpPr>
      </xdr:nvSpPr>
      <xdr:spPr bwMode="auto">
        <a:xfrm>
          <a:off x="4648200" y="111275446"/>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2"/>
    <xdr:sp macro="" textlink="">
      <xdr:nvSpPr>
        <xdr:cNvPr id="861" name="Text Box 90">
          <a:extLst>
            <a:ext uri="{FF2B5EF4-FFF2-40B4-BE49-F238E27FC236}">
              <a16:creationId xmlns:a16="http://schemas.microsoft.com/office/drawing/2014/main" id="{00000000-0008-0000-0100-00005D030000}"/>
            </a:ext>
          </a:extLst>
        </xdr:cNvPr>
        <xdr:cNvSpPr txBox="1">
          <a:spLocks noChangeArrowheads="1"/>
        </xdr:cNvSpPr>
      </xdr:nvSpPr>
      <xdr:spPr bwMode="auto">
        <a:xfrm>
          <a:off x="4648200" y="111275446"/>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2"/>
    <xdr:sp macro="" textlink="">
      <xdr:nvSpPr>
        <xdr:cNvPr id="862" name="Text Box 91">
          <a:extLst>
            <a:ext uri="{FF2B5EF4-FFF2-40B4-BE49-F238E27FC236}">
              <a16:creationId xmlns:a16="http://schemas.microsoft.com/office/drawing/2014/main" id="{00000000-0008-0000-0100-00005E030000}"/>
            </a:ext>
          </a:extLst>
        </xdr:cNvPr>
        <xdr:cNvSpPr txBox="1">
          <a:spLocks noChangeArrowheads="1"/>
        </xdr:cNvSpPr>
      </xdr:nvSpPr>
      <xdr:spPr bwMode="auto">
        <a:xfrm>
          <a:off x="5351585" y="111275446"/>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2"/>
    <xdr:sp macro="" textlink="">
      <xdr:nvSpPr>
        <xdr:cNvPr id="863" name="Text Box 92">
          <a:extLst>
            <a:ext uri="{FF2B5EF4-FFF2-40B4-BE49-F238E27FC236}">
              <a16:creationId xmlns:a16="http://schemas.microsoft.com/office/drawing/2014/main" id="{00000000-0008-0000-0100-00005F030000}"/>
            </a:ext>
          </a:extLst>
        </xdr:cNvPr>
        <xdr:cNvSpPr txBox="1">
          <a:spLocks noChangeArrowheads="1"/>
        </xdr:cNvSpPr>
      </xdr:nvSpPr>
      <xdr:spPr bwMode="auto">
        <a:xfrm>
          <a:off x="5351585" y="111275446"/>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2"/>
    <xdr:sp macro="" textlink="">
      <xdr:nvSpPr>
        <xdr:cNvPr id="864" name="Text Box 93">
          <a:extLst>
            <a:ext uri="{FF2B5EF4-FFF2-40B4-BE49-F238E27FC236}">
              <a16:creationId xmlns:a16="http://schemas.microsoft.com/office/drawing/2014/main" id="{00000000-0008-0000-0100-000060030000}"/>
            </a:ext>
          </a:extLst>
        </xdr:cNvPr>
        <xdr:cNvSpPr txBox="1">
          <a:spLocks noChangeArrowheads="1"/>
        </xdr:cNvSpPr>
      </xdr:nvSpPr>
      <xdr:spPr bwMode="auto">
        <a:xfrm>
          <a:off x="5351585" y="111275446"/>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2"/>
    <xdr:sp macro="" textlink="">
      <xdr:nvSpPr>
        <xdr:cNvPr id="865" name="Text Box 94">
          <a:extLst>
            <a:ext uri="{FF2B5EF4-FFF2-40B4-BE49-F238E27FC236}">
              <a16:creationId xmlns:a16="http://schemas.microsoft.com/office/drawing/2014/main" id="{00000000-0008-0000-0100-000061030000}"/>
            </a:ext>
          </a:extLst>
        </xdr:cNvPr>
        <xdr:cNvSpPr txBox="1">
          <a:spLocks noChangeArrowheads="1"/>
        </xdr:cNvSpPr>
      </xdr:nvSpPr>
      <xdr:spPr bwMode="auto">
        <a:xfrm>
          <a:off x="5351585" y="111275446"/>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2"/>
    <xdr:sp macro="" textlink="">
      <xdr:nvSpPr>
        <xdr:cNvPr id="866" name="Text Box 87">
          <a:extLst>
            <a:ext uri="{FF2B5EF4-FFF2-40B4-BE49-F238E27FC236}">
              <a16:creationId xmlns:a16="http://schemas.microsoft.com/office/drawing/2014/main" id="{00000000-0008-0000-0100-000062030000}"/>
            </a:ext>
          </a:extLst>
        </xdr:cNvPr>
        <xdr:cNvSpPr txBox="1">
          <a:spLocks noChangeArrowheads="1"/>
        </xdr:cNvSpPr>
      </xdr:nvSpPr>
      <xdr:spPr bwMode="auto">
        <a:xfrm>
          <a:off x="4648200" y="111275446"/>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2"/>
    <xdr:sp macro="" textlink="">
      <xdr:nvSpPr>
        <xdr:cNvPr id="867" name="Text Box 88">
          <a:extLst>
            <a:ext uri="{FF2B5EF4-FFF2-40B4-BE49-F238E27FC236}">
              <a16:creationId xmlns:a16="http://schemas.microsoft.com/office/drawing/2014/main" id="{00000000-0008-0000-0100-000063030000}"/>
            </a:ext>
          </a:extLst>
        </xdr:cNvPr>
        <xdr:cNvSpPr txBox="1">
          <a:spLocks noChangeArrowheads="1"/>
        </xdr:cNvSpPr>
      </xdr:nvSpPr>
      <xdr:spPr bwMode="auto">
        <a:xfrm>
          <a:off x="4648200" y="111275446"/>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2"/>
    <xdr:sp macro="" textlink="">
      <xdr:nvSpPr>
        <xdr:cNvPr id="868" name="Text Box 89">
          <a:extLst>
            <a:ext uri="{FF2B5EF4-FFF2-40B4-BE49-F238E27FC236}">
              <a16:creationId xmlns:a16="http://schemas.microsoft.com/office/drawing/2014/main" id="{00000000-0008-0000-0100-000064030000}"/>
            </a:ext>
          </a:extLst>
        </xdr:cNvPr>
        <xdr:cNvSpPr txBox="1">
          <a:spLocks noChangeArrowheads="1"/>
        </xdr:cNvSpPr>
      </xdr:nvSpPr>
      <xdr:spPr bwMode="auto">
        <a:xfrm>
          <a:off x="4648200" y="111275446"/>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2"/>
    <xdr:sp macro="" textlink="">
      <xdr:nvSpPr>
        <xdr:cNvPr id="869" name="Text Box 90">
          <a:extLst>
            <a:ext uri="{FF2B5EF4-FFF2-40B4-BE49-F238E27FC236}">
              <a16:creationId xmlns:a16="http://schemas.microsoft.com/office/drawing/2014/main" id="{00000000-0008-0000-0100-000065030000}"/>
            </a:ext>
          </a:extLst>
        </xdr:cNvPr>
        <xdr:cNvSpPr txBox="1">
          <a:spLocks noChangeArrowheads="1"/>
        </xdr:cNvSpPr>
      </xdr:nvSpPr>
      <xdr:spPr bwMode="auto">
        <a:xfrm>
          <a:off x="4648200" y="111275446"/>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2"/>
    <xdr:sp macro="" textlink="">
      <xdr:nvSpPr>
        <xdr:cNvPr id="870" name="Text Box 91">
          <a:extLst>
            <a:ext uri="{FF2B5EF4-FFF2-40B4-BE49-F238E27FC236}">
              <a16:creationId xmlns:a16="http://schemas.microsoft.com/office/drawing/2014/main" id="{00000000-0008-0000-0100-000066030000}"/>
            </a:ext>
          </a:extLst>
        </xdr:cNvPr>
        <xdr:cNvSpPr txBox="1">
          <a:spLocks noChangeArrowheads="1"/>
        </xdr:cNvSpPr>
      </xdr:nvSpPr>
      <xdr:spPr bwMode="auto">
        <a:xfrm>
          <a:off x="5351585" y="111275446"/>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2"/>
    <xdr:sp macro="" textlink="">
      <xdr:nvSpPr>
        <xdr:cNvPr id="871" name="Text Box 92">
          <a:extLst>
            <a:ext uri="{FF2B5EF4-FFF2-40B4-BE49-F238E27FC236}">
              <a16:creationId xmlns:a16="http://schemas.microsoft.com/office/drawing/2014/main" id="{00000000-0008-0000-0100-000067030000}"/>
            </a:ext>
          </a:extLst>
        </xdr:cNvPr>
        <xdr:cNvSpPr txBox="1">
          <a:spLocks noChangeArrowheads="1"/>
        </xdr:cNvSpPr>
      </xdr:nvSpPr>
      <xdr:spPr bwMode="auto">
        <a:xfrm>
          <a:off x="5351585" y="111275446"/>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2"/>
    <xdr:sp macro="" textlink="">
      <xdr:nvSpPr>
        <xdr:cNvPr id="872" name="Text Box 93">
          <a:extLst>
            <a:ext uri="{FF2B5EF4-FFF2-40B4-BE49-F238E27FC236}">
              <a16:creationId xmlns:a16="http://schemas.microsoft.com/office/drawing/2014/main" id="{00000000-0008-0000-0100-000068030000}"/>
            </a:ext>
          </a:extLst>
        </xdr:cNvPr>
        <xdr:cNvSpPr txBox="1">
          <a:spLocks noChangeArrowheads="1"/>
        </xdr:cNvSpPr>
      </xdr:nvSpPr>
      <xdr:spPr bwMode="auto">
        <a:xfrm>
          <a:off x="5351585" y="111275446"/>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2"/>
    <xdr:sp macro="" textlink="">
      <xdr:nvSpPr>
        <xdr:cNvPr id="873" name="Text Box 94">
          <a:extLst>
            <a:ext uri="{FF2B5EF4-FFF2-40B4-BE49-F238E27FC236}">
              <a16:creationId xmlns:a16="http://schemas.microsoft.com/office/drawing/2014/main" id="{00000000-0008-0000-0100-000069030000}"/>
            </a:ext>
          </a:extLst>
        </xdr:cNvPr>
        <xdr:cNvSpPr txBox="1">
          <a:spLocks noChangeArrowheads="1"/>
        </xdr:cNvSpPr>
      </xdr:nvSpPr>
      <xdr:spPr bwMode="auto">
        <a:xfrm>
          <a:off x="5351585" y="111275446"/>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2"/>
    <xdr:sp macro="" textlink="">
      <xdr:nvSpPr>
        <xdr:cNvPr id="874" name="Text Box 87">
          <a:extLst>
            <a:ext uri="{FF2B5EF4-FFF2-40B4-BE49-F238E27FC236}">
              <a16:creationId xmlns:a16="http://schemas.microsoft.com/office/drawing/2014/main" id="{00000000-0008-0000-0100-00006A030000}"/>
            </a:ext>
          </a:extLst>
        </xdr:cNvPr>
        <xdr:cNvSpPr txBox="1">
          <a:spLocks noChangeArrowheads="1"/>
        </xdr:cNvSpPr>
      </xdr:nvSpPr>
      <xdr:spPr bwMode="auto">
        <a:xfrm>
          <a:off x="4648200" y="111275446"/>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2"/>
    <xdr:sp macro="" textlink="">
      <xdr:nvSpPr>
        <xdr:cNvPr id="875" name="Text Box 88">
          <a:extLst>
            <a:ext uri="{FF2B5EF4-FFF2-40B4-BE49-F238E27FC236}">
              <a16:creationId xmlns:a16="http://schemas.microsoft.com/office/drawing/2014/main" id="{00000000-0008-0000-0100-00006B030000}"/>
            </a:ext>
          </a:extLst>
        </xdr:cNvPr>
        <xdr:cNvSpPr txBox="1">
          <a:spLocks noChangeArrowheads="1"/>
        </xdr:cNvSpPr>
      </xdr:nvSpPr>
      <xdr:spPr bwMode="auto">
        <a:xfrm>
          <a:off x="4648200" y="111275446"/>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2"/>
    <xdr:sp macro="" textlink="">
      <xdr:nvSpPr>
        <xdr:cNvPr id="876" name="Text Box 89">
          <a:extLst>
            <a:ext uri="{FF2B5EF4-FFF2-40B4-BE49-F238E27FC236}">
              <a16:creationId xmlns:a16="http://schemas.microsoft.com/office/drawing/2014/main" id="{00000000-0008-0000-0100-00006C030000}"/>
            </a:ext>
          </a:extLst>
        </xdr:cNvPr>
        <xdr:cNvSpPr txBox="1">
          <a:spLocks noChangeArrowheads="1"/>
        </xdr:cNvSpPr>
      </xdr:nvSpPr>
      <xdr:spPr bwMode="auto">
        <a:xfrm>
          <a:off x="4648200" y="111275446"/>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2"/>
    <xdr:sp macro="" textlink="">
      <xdr:nvSpPr>
        <xdr:cNvPr id="877" name="Text Box 90">
          <a:extLst>
            <a:ext uri="{FF2B5EF4-FFF2-40B4-BE49-F238E27FC236}">
              <a16:creationId xmlns:a16="http://schemas.microsoft.com/office/drawing/2014/main" id="{00000000-0008-0000-0100-00006D030000}"/>
            </a:ext>
          </a:extLst>
        </xdr:cNvPr>
        <xdr:cNvSpPr txBox="1">
          <a:spLocks noChangeArrowheads="1"/>
        </xdr:cNvSpPr>
      </xdr:nvSpPr>
      <xdr:spPr bwMode="auto">
        <a:xfrm>
          <a:off x="4648200" y="111275446"/>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2"/>
    <xdr:sp macro="" textlink="">
      <xdr:nvSpPr>
        <xdr:cNvPr id="878" name="Text Box 91">
          <a:extLst>
            <a:ext uri="{FF2B5EF4-FFF2-40B4-BE49-F238E27FC236}">
              <a16:creationId xmlns:a16="http://schemas.microsoft.com/office/drawing/2014/main" id="{00000000-0008-0000-0100-00006E030000}"/>
            </a:ext>
          </a:extLst>
        </xdr:cNvPr>
        <xdr:cNvSpPr txBox="1">
          <a:spLocks noChangeArrowheads="1"/>
        </xdr:cNvSpPr>
      </xdr:nvSpPr>
      <xdr:spPr bwMode="auto">
        <a:xfrm>
          <a:off x="5351585" y="111275446"/>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2"/>
    <xdr:sp macro="" textlink="">
      <xdr:nvSpPr>
        <xdr:cNvPr id="879" name="Text Box 92">
          <a:extLst>
            <a:ext uri="{FF2B5EF4-FFF2-40B4-BE49-F238E27FC236}">
              <a16:creationId xmlns:a16="http://schemas.microsoft.com/office/drawing/2014/main" id="{00000000-0008-0000-0100-00006F030000}"/>
            </a:ext>
          </a:extLst>
        </xdr:cNvPr>
        <xdr:cNvSpPr txBox="1">
          <a:spLocks noChangeArrowheads="1"/>
        </xdr:cNvSpPr>
      </xdr:nvSpPr>
      <xdr:spPr bwMode="auto">
        <a:xfrm>
          <a:off x="5351585" y="111275446"/>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2"/>
    <xdr:sp macro="" textlink="">
      <xdr:nvSpPr>
        <xdr:cNvPr id="880" name="Text Box 93">
          <a:extLst>
            <a:ext uri="{FF2B5EF4-FFF2-40B4-BE49-F238E27FC236}">
              <a16:creationId xmlns:a16="http://schemas.microsoft.com/office/drawing/2014/main" id="{00000000-0008-0000-0100-000070030000}"/>
            </a:ext>
          </a:extLst>
        </xdr:cNvPr>
        <xdr:cNvSpPr txBox="1">
          <a:spLocks noChangeArrowheads="1"/>
        </xdr:cNvSpPr>
      </xdr:nvSpPr>
      <xdr:spPr bwMode="auto">
        <a:xfrm>
          <a:off x="5351585" y="111275446"/>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2"/>
    <xdr:sp macro="" textlink="">
      <xdr:nvSpPr>
        <xdr:cNvPr id="881" name="Text Box 94">
          <a:extLst>
            <a:ext uri="{FF2B5EF4-FFF2-40B4-BE49-F238E27FC236}">
              <a16:creationId xmlns:a16="http://schemas.microsoft.com/office/drawing/2014/main" id="{00000000-0008-0000-0100-000071030000}"/>
            </a:ext>
          </a:extLst>
        </xdr:cNvPr>
        <xdr:cNvSpPr txBox="1">
          <a:spLocks noChangeArrowheads="1"/>
        </xdr:cNvSpPr>
      </xdr:nvSpPr>
      <xdr:spPr bwMode="auto">
        <a:xfrm>
          <a:off x="5351585" y="111275446"/>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2"/>
    <xdr:sp macro="" textlink="">
      <xdr:nvSpPr>
        <xdr:cNvPr id="882" name="Text Box 87">
          <a:extLst>
            <a:ext uri="{FF2B5EF4-FFF2-40B4-BE49-F238E27FC236}">
              <a16:creationId xmlns:a16="http://schemas.microsoft.com/office/drawing/2014/main" id="{00000000-0008-0000-0100-000072030000}"/>
            </a:ext>
          </a:extLst>
        </xdr:cNvPr>
        <xdr:cNvSpPr txBox="1">
          <a:spLocks noChangeArrowheads="1"/>
        </xdr:cNvSpPr>
      </xdr:nvSpPr>
      <xdr:spPr bwMode="auto">
        <a:xfrm>
          <a:off x="4648200" y="111275446"/>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2"/>
    <xdr:sp macro="" textlink="">
      <xdr:nvSpPr>
        <xdr:cNvPr id="883" name="Text Box 88">
          <a:extLst>
            <a:ext uri="{FF2B5EF4-FFF2-40B4-BE49-F238E27FC236}">
              <a16:creationId xmlns:a16="http://schemas.microsoft.com/office/drawing/2014/main" id="{00000000-0008-0000-0100-000073030000}"/>
            </a:ext>
          </a:extLst>
        </xdr:cNvPr>
        <xdr:cNvSpPr txBox="1">
          <a:spLocks noChangeArrowheads="1"/>
        </xdr:cNvSpPr>
      </xdr:nvSpPr>
      <xdr:spPr bwMode="auto">
        <a:xfrm>
          <a:off x="4648200" y="111275446"/>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2"/>
    <xdr:sp macro="" textlink="">
      <xdr:nvSpPr>
        <xdr:cNvPr id="884" name="Text Box 89">
          <a:extLst>
            <a:ext uri="{FF2B5EF4-FFF2-40B4-BE49-F238E27FC236}">
              <a16:creationId xmlns:a16="http://schemas.microsoft.com/office/drawing/2014/main" id="{00000000-0008-0000-0100-000074030000}"/>
            </a:ext>
          </a:extLst>
        </xdr:cNvPr>
        <xdr:cNvSpPr txBox="1">
          <a:spLocks noChangeArrowheads="1"/>
        </xdr:cNvSpPr>
      </xdr:nvSpPr>
      <xdr:spPr bwMode="auto">
        <a:xfrm>
          <a:off x="4648200" y="111275446"/>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2"/>
    <xdr:sp macro="" textlink="">
      <xdr:nvSpPr>
        <xdr:cNvPr id="885" name="Text Box 90">
          <a:extLst>
            <a:ext uri="{FF2B5EF4-FFF2-40B4-BE49-F238E27FC236}">
              <a16:creationId xmlns:a16="http://schemas.microsoft.com/office/drawing/2014/main" id="{00000000-0008-0000-0100-000075030000}"/>
            </a:ext>
          </a:extLst>
        </xdr:cNvPr>
        <xdr:cNvSpPr txBox="1">
          <a:spLocks noChangeArrowheads="1"/>
        </xdr:cNvSpPr>
      </xdr:nvSpPr>
      <xdr:spPr bwMode="auto">
        <a:xfrm>
          <a:off x="4648200" y="111275446"/>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2"/>
    <xdr:sp macro="" textlink="">
      <xdr:nvSpPr>
        <xdr:cNvPr id="886" name="Text Box 91">
          <a:extLst>
            <a:ext uri="{FF2B5EF4-FFF2-40B4-BE49-F238E27FC236}">
              <a16:creationId xmlns:a16="http://schemas.microsoft.com/office/drawing/2014/main" id="{00000000-0008-0000-0100-000076030000}"/>
            </a:ext>
          </a:extLst>
        </xdr:cNvPr>
        <xdr:cNvSpPr txBox="1">
          <a:spLocks noChangeArrowheads="1"/>
        </xdr:cNvSpPr>
      </xdr:nvSpPr>
      <xdr:spPr bwMode="auto">
        <a:xfrm>
          <a:off x="5351585" y="111275446"/>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2"/>
    <xdr:sp macro="" textlink="">
      <xdr:nvSpPr>
        <xdr:cNvPr id="887" name="Text Box 92">
          <a:extLst>
            <a:ext uri="{FF2B5EF4-FFF2-40B4-BE49-F238E27FC236}">
              <a16:creationId xmlns:a16="http://schemas.microsoft.com/office/drawing/2014/main" id="{00000000-0008-0000-0100-000077030000}"/>
            </a:ext>
          </a:extLst>
        </xdr:cNvPr>
        <xdr:cNvSpPr txBox="1">
          <a:spLocks noChangeArrowheads="1"/>
        </xdr:cNvSpPr>
      </xdr:nvSpPr>
      <xdr:spPr bwMode="auto">
        <a:xfrm>
          <a:off x="5351585" y="111275446"/>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2"/>
    <xdr:sp macro="" textlink="">
      <xdr:nvSpPr>
        <xdr:cNvPr id="888" name="Text Box 93">
          <a:extLst>
            <a:ext uri="{FF2B5EF4-FFF2-40B4-BE49-F238E27FC236}">
              <a16:creationId xmlns:a16="http://schemas.microsoft.com/office/drawing/2014/main" id="{00000000-0008-0000-0100-000078030000}"/>
            </a:ext>
          </a:extLst>
        </xdr:cNvPr>
        <xdr:cNvSpPr txBox="1">
          <a:spLocks noChangeArrowheads="1"/>
        </xdr:cNvSpPr>
      </xdr:nvSpPr>
      <xdr:spPr bwMode="auto">
        <a:xfrm>
          <a:off x="5351585" y="111275446"/>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2"/>
    <xdr:sp macro="" textlink="">
      <xdr:nvSpPr>
        <xdr:cNvPr id="889" name="Text Box 94">
          <a:extLst>
            <a:ext uri="{FF2B5EF4-FFF2-40B4-BE49-F238E27FC236}">
              <a16:creationId xmlns:a16="http://schemas.microsoft.com/office/drawing/2014/main" id="{00000000-0008-0000-0100-000079030000}"/>
            </a:ext>
          </a:extLst>
        </xdr:cNvPr>
        <xdr:cNvSpPr txBox="1">
          <a:spLocks noChangeArrowheads="1"/>
        </xdr:cNvSpPr>
      </xdr:nvSpPr>
      <xdr:spPr bwMode="auto">
        <a:xfrm>
          <a:off x="5351585" y="111275446"/>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2"/>
    <xdr:sp macro="" textlink="">
      <xdr:nvSpPr>
        <xdr:cNvPr id="890" name="Text Box 87">
          <a:extLst>
            <a:ext uri="{FF2B5EF4-FFF2-40B4-BE49-F238E27FC236}">
              <a16:creationId xmlns:a16="http://schemas.microsoft.com/office/drawing/2014/main" id="{00000000-0008-0000-0100-00007A030000}"/>
            </a:ext>
          </a:extLst>
        </xdr:cNvPr>
        <xdr:cNvSpPr txBox="1">
          <a:spLocks noChangeArrowheads="1"/>
        </xdr:cNvSpPr>
      </xdr:nvSpPr>
      <xdr:spPr bwMode="auto">
        <a:xfrm>
          <a:off x="4648200" y="111275446"/>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2"/>
    <xdr:sp macro="" textlink="">
      <xdr:nvSpPr>
        <xdr:cNvPr id="891" name="Text Box 88">
          <a:extLst>
            <a:ext uri="{FF2B5EF4-FFF2-40B4-BE49-F238E27FC236}">
              <a16:creationId xmlns:a16="http://schemas.microsoft.com/office/drawing/2014/main" id="{00000000-0008-0000-0100-00007B030000}"/>
            </a:ext>
          </a:extLst>
        </xdr:cNvPr>
        <xdr:cNvSpPr txBox="1">
          <a:spLocks noChangeArrowheads="1"/>
        </xdr:cNvSpPr>
      </xdr:nvSpPr>
      <xdr:spPr bwMode="auto">
        <a:xfrm>
          <a:off x="4648200" y="111275446"/>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2"/>
    <xdr:sp macro="" textlink="">
      <xdr:nvSpPr>
        <xdr:cNvPr id="892" name="Text Box 89">
          <a:extLst>
            <a:ext uri="{FF2B5EF4-FFF2-40B4-BE49-F238E27FC236}">
              <a16:creationId xmlns:a16="http://schemas.microsoft.com/office/drawing/2014/main" id="{00000000-0008-0000-0100-00007C030000}"/>
            </a:ext>
          </a:extLst>
        </xdr:cNvPr>
        <xdr:cNvSpPr txBox="1">
          <a:spLocks noChangeArrowheads="1"/>
        </xdr:cNvSpPr>
      </xdr:nvSpPr>
      <xdr:spPr bwMode="auto">
        <a:xfrm>
          <a:off x="4648200" y="111275446"/>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2"/>
    <xdr:sp macro="" textlink="">
      <xdr:nvSpPr>
        <xdr:cNvPr id="893" name="Text Box 90">
          <a:extLst>
            <a:ext uri="{FF2B5EF4-FFF2-40B4-BE49-F238E27FC236}">
              <a16:creationId xmlns:a16="http://schemas.microsoft.com/office/drawing/2014/main" id="{00000000-0008-0000-0100-00007D030000}"/>
            </a:ext>
          </a:extLst>
        </xdr:cNvPr>
        <xdr:cNvSpPr txBox="1">
          <a:spLocks noChangeArrowheads="1"/>
        </xdr:cNvSpPr>
      </xdr:nvSpPr>
      <xdr:spPr bwMode="auto">
        <a:xfrm>
          <a:off x="4648200" y="111275446"/>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2"/>
    <xdr:sp macro="" textlink="">
      <xdr:nvSpPr>
        <xdr:cNvPr id="894" name="Text Box 91">
          <a:extLst>
            <a:ext uri="{FF2B5EF4-FFF2-40B4-BE49-F238E27FC236}">
              <a16:creationId xmlns:a16="http://schemas.microsoft.com/office/drawing/2014/main" id="{00000000-0008-0000-0100-00007E030000}"/>
            </a:ext>
          </a:extLst>
        </xdr:cNvPr>
        <xdr:cNvSpPr txBox="1">
          <a:spLocks noChangeArrowheads="1"/>
        </xdr:cNvSpPr>
      </xdr:nvSpPr>
      <xdr:spPr bwMode="auto">
        <a:xfrm>
          <a:off x="5351585" y="111275446"/>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2"/>
    <xdr:sp macro="" textlink="">
      <xdr:nvSpPr>
        <xdr:cNvPr id="895" name="Text Box 92">
          <a:extLst>
            <a:ext uri="{FF2B5EF4-FFF2-40B4-BE49-F238E27FC236}">
              <a16:creationId xmlns:a16="http://schemas.microsoft.com/office/drawing/2014/main" id="{00000000-0008-0000-0100-00007F030000}"/>
            </a:ext>
          </a:extLst>
        </xdr:cNvPr>
        <xdr:cNvSpPr txBox="1">
          <a:spLocks noChangeArrowheads="1"/>
        </xdr:cNvSpPr>
      </xdr:nvSpPr>
      <xdr:spPr bwMode="auto">
        <a:xfrm>
          <a:off x="5351585" y="111275446"/>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2"/>
    <xdr:sp macro="" textlink="">
      <xdr:nvSpPr>
        <xdr:cNvPr id="896" name="Text Box 93">
          <a:extLst>
            <a:ext uri="{FF2B5EF4-FFF2-40B4-BE49-F238E27FC236}">
              <a16:creationId xmlns:a16="http://schemas.microsoft.com/office/drawing/2014/main" id="{00000000-0008-0000-0100-000080030000}"/>
            </a:ext>
          </a:extLst>
        </xdr:cNvPr>
        <xdr:cNvSpPr txBox="1">
          <a:spLocks noChangeArrowheads="1"/>
        </xdr:cNvSpPr>
      </xdr:nvSpPr>
      <xdr:spPr bwMode="auto">
        <a:xfrm>
          <a:off x="5351585" y="111275446"/>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2"/>
    <xdr:sp macro="" textlink="">
      <xdr:nvSpPr>
        <xdr:cNvPr id="897" name="Text Box 94">
          <a:extLst>
            <a:ext uri="{FF2B5EF4-FFF2-40B4-BE49-F238E27FC236}">
              <a16:creationId xmlns:a16="http://schemas.microsoft.com/office/drawing/2014/main" id="{00000000-0008-0000-0100-000081030000}"/>
            </a:ext>
          </a:extLst>
        </xdr:cNvPr>
        <xdr:cNvSpPr txBox="1">
          <a:spLocks noChangeArrowheads="1"/>
        </xdr:cNvSpPr>
      </xdr:nvSpPr>
      <xdr:spPr bwMode="auto">
        <a:xfrm>
          <a:off x="5351585" y="111275446"/>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2"/>
    <xdr:sp macro="" textlink="">
      <xdr:nvSpPr>
        <xdr:cNvPr id="898" name="Text Box 87">
          <a:extLst>
            <a:ext uri="{FF2B5EF4-FFF2-40B4-BE49-F238E27FC236}">
              <a16:creationId xmlns:a16="http://schemas.microsoft.com/office/drawing/2014/main" id="{00000000-0008-0000-0100-000082030000}"/>
            </a:ext>
          </a:extLst>
        </xdr:cNvPr>
        <xdr:cNvSpPr txBox="1">
          <a:spLocks noChangeArrowheads="1"/>
        </xdr:cNvSpPr>
      </xdr:nvSpPr>
      <xdr:spPr bwMode="auto">
        <a:xfrm>
          <a:off x="4648200" y="111275446"/>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2"/>
    <xdr:sp macro="" textlink="">
      <xdr:nvSpPr>
        <xdr:cNvPr id="899" name="Text Box 88">
          <a:extLst>
            <a:ext uri="{FF2B5EF4-FFF2-40B4-BE49-F238E27FC236}">
              <a16:creationId xmlns:a16="http://schemas.microsoft.com/office/drawing/2014/main" id="{00000000-0008-0000-0100-000083030000}"/>
            </a:ext>
          </a:extLst>
        </xdr:cNvPr>
        <xdr:cNvSpPr txBox="1">
          <a:spLocks noChangeArrowheads="1"/>
        </xdr:cNvSpPr>
      </xdr:nvSpPr>
      <xdr:spPr bwMode="auto">
        <a:xfrm>
          <a:off x="4648200" y="111275446"/>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2"/>
    <xdr:sp macro="" textlink="">
      <xdr:nvSpPr>
        <xdr:cNvPr id="900" name="Text Box 89">
          <a:extLst>
            <a:ext uri="{FF2B5EF4-FFF2-40B4-BE49-F238E27FC236}">
              <a16:creationId xmlns:a16="http://schemas.microsoft.com/office/drawing/2014/main" id="{00000000-0008-0000-0100-000084030000}"/>
            </a:ext>
          </a:extLst>
        </xdr:cNvPr>
        <xdr:cNvSpPr txBox="1">
          <a:spLocks noChangeArrowheads="1"/>
        </xdr:cNvSpPr>
      </xdr:nvSpPr>
      <xdr:spPr bwMode="auto">
        <a:xfrm>
          <a:off x="4648200" y="111275446"/>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2"/>
    <xdr:sp macro="" textlink="">
      <xdr:nvSpPr>
        <xdr:cNvPr id="901" name="Text Box 90">
          <a:extLst>
            <a:ext uri="{FF2B5EF4-FFF2-40B4-BE49-F238E27FC236}">
              <a16:creationId xmlns:a16="http://schemas.microsoft.com/office/drawing/2014/main" id="{00000000-0008-0000-0100-000085030000}"/>
            </a:ext>
          </a:extLst>
        </xdr:cNvPr>
        <xdr:cNvSpPr txBox="1">
          <a:spLocks noChangeArrowheads="1"/>
        </xdr:cNvSpPr>
      </xdr:nvSpPr>
      <xdr:spPr bwMode="auto">
        <a:xfrm>
          <a:off x="4648200" y="111275446"/>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2"/>
    <xdr:sp macro="" textlink="">
      <xdr:nvSpPr>
        <xdr:cNvPr id="902" name="Text Box 91">
          <a:extLst>
            <a:ext uri="{FF2B5EF4-FFF2-40B4-BE49-F238E27FC236}">
              <a16:creationId xmlns:a16="http://schemas.microsoft.com/office/drawing/2014/main" id="{00000000-0008-0000-0100-000086030000}"/>
            </a:ext>
          </a:extLst>
        </xdr:cNvPr>
        <xdr:cNvSpPr txBox="1">
          <a:spLocks noChangeArrowheads="1"/>
        </xdr:cNvSpPr>
      </xdr:nvSpPr>
      <xdr:spPr bwMode="auto">
        <a:xfrm>
          <a:off x="5351585" y="111275446"/>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2"/>
    <xdr:sp macro="" textlink="">
      <xdr:nvSpPr>
        <xdr:cNvPr id="903" name="Text Box 92">
          <a:extLst>
            <a:ext uri="{FF2B5EF4-FFF2-40B4-BE49-F238E27FC236}">
              <a16:creationId xmlns:a16="http://schemas.microsoft.com/office/drawing/2014/main" id="{00000000-0008-0000-0100-000087030000}"/>
            </a:ext>
          </a:extLst>
        </xdr:cNvPr>
        <xdr:cNvSpPr txBox="1">
          <a:spLocks noChangeArrowheads="1"/>
        </xdr:cNvSpPr>
      </xdr:nvSpPr>
      <xdr:spPr bwMode="auto">
        <a:xfrm>
          <a:off x="5351585" y="111275446"/>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2"/>
    <xdr:sp macro="" textlink="">
      <xdr:nvSpPr>
        <xdr:cNvPr id="904" name="Text Box 93">
          <a:extLst>
            <a:ext uri="{FF2B5EF4-FFF2-40B4-BE49-F238E27FC236}">
              <a16:creationId xmlns:a16="http://schemas.microsoft.com/office/drawing/2014/main" id="{00000000-0008-0000-0100-000088030000}"/>
            </a:ext>
          </a:extLst>
        </xdr:cNvPr>
        <xdr:cNvSpPr txBox="1">
          <a:spLocks noChangeArrowheads="1"/>
        </xdr:cNvSpPr>
      </xdr:nvSpPr>
      <xdr:spPr bwMode="auto">
        <a:xfrm>
          <a:off x="5351585" y="111275446"/>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2"/>
    <xdr:sp macro="" textlink="">
      <xdr:nvSpPr>
        <xdr:cNvPr id="905" name="Text Box 94">
          <a:extLst>
            <a:ext uri="{FF2B5EF4-FFF2-40B4-BE49-F238E27FC236}">
              <a16:creationId xmlns:a16="http://schemas.microsoft.com/office/drawing/2014/main" id="{00000000-0008-0000-0100-000089030000}"/>
            </a:ext>
          </a:extLst>
        </xdr:cNvPr>
        <xdr:cNvSpPr txBox="1">
          <a:spLocks noChangeArrowheads="1"/>
        </xdr:cNvSpPr>
      </xdr:nvSpPr>
      <xdr:spPr bwMode="auto">
        <a:xfrm>
          <a:off x="5351585" y="111275446"/>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2"/>
    <xdr:sp macro="" textlink="">
      <xdr:nvSpPr>
        <xdr:cNvPr id="906" name="Text Box 87">
          <a:extLst>
            <a:ext uri="{FF2B5EF4-FFF2-40B4-BE49-F238E27FC236}">
              <a16:creationId xmlns:a16="http://schemas.microsoft.com/office/drawing/2014/main" id="{00000000-0008-0000-0100-00008A030000}"/>
            </a:ext>
          </a:extLst>
        </xdr:cNvPr>
        <xdr:cNvSpPr txBox="1">
          <a:spLocks noChangeArrowheads="1"/>
        </xdr:cNvSpPr>
      </xdr:nvSpPr>
      <xdr:spPr bwMode="auto">
        <a:xfrm>
          <a:off x="4648200" y="111275446"/>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2"/>
    <xdr:sp macro="" textlink="">
      <xdr:nvSpPr>
        <xdr:cNvPr id="907" name="Text Box 88">
          <a:extLst>
            <a:ext uri="{FF2B5EF4-FFF2-40B4-BE49-F238E27FC236}">
              <a16:creationId xmlns:a16="http://schemas.microsoft.com/office/drawing/2014/main" id="{00000000-0008-0000-0100-00008B030000}"/>
            </a:ext>
          </a:extLst>
        </xdr:cNvPr>
        <xdr:cNvSpPr txBox="1">
          <a:spLocks noChangeArrowheads="1"/>
        </xdr:cNvSpPr>
      </xdr:nvSpPr>
      <xdr:spPr bwMode="auto">
        <a:xfrm>
          <a:off x="4648200" y="111275446"/>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2"/>
    <xdr:sp macro="" textlink="">
      <xdr:nvSpPr>
        <xdr:cNvPr id="908" name="Text Box 89">
          <a:extLst>
            <a:ext uri="{FF2B5EF4-FFF2-40B4-BE49-F238E27FC236}">
              <a16:creationId xmlns:a16="http://schemas.microsoft.com/office/drawing/2014/main" id="{00000000-0008-0000-0100-00008C030000}"/>
            </a:ext>
          </a:extLst>
        </xdr:cNvPr>
        <xdr:cNvSpPr txBox="1">
          <a:spLocks noChangeArrowheads="1"/>
        </xdr:cNvSpPr>
      </xdr:nvSpPr>
      <xdr:spPr bwMode="auto">
        <a:xfrm>
          <a:off x="4648200" y="111275446"/>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2"/>
    <xdr:sp macro="" textlink="">
      <xdr:nvSpPr>
        <xdr:cNvPr id="909" name="Text Box 90">
          <a:extLst>
            <a:ext uri="{FF2B5EF4-FFF2-40B4-BE49-F238E27FC236}">
              <a16:creationId xmlns:a16="http://schemas.microsoft.com/office/drawing/2014/main" id="{00000000-0008-0000-0100-00008D030000}"/>
            </a:ext>
          </a:extLst>
        </xdr:cNvPr>
        <xdr:cNvSpPr txBox="1">
          <a:spLocks noChangeArrowheads="1"/>
        </xdr:cNvSpPr>
      </xdr:nvSpPr>
      <xdr:spPr bwMode="auto">
        <a:xfrm>
          <a:off x="4648200" y="111275446"/>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2"/>
    <xdr:sp macro="" textlink="">
      <xdr:nvSpPr>
        <xdr:cNvPr id="910" name="Text Box 91">
          <a:extLst>
            <a:ext uri="{FF2B5EF4-FFF2-40B4-BE49-F238E27FC236}">
              <a16:creationId xmlns:a16="http://schemas.microsoft.com/office/drawing/2014/main" id="{00000000-0008-0000-0100-00008E030000}"/>
            </a:ext>
          </a:extLst>
        </xdr:cNvPr>
        <xdr:cNvSpPr txBox="1">
          <a:spLocks noChangeArrowheads="1"/>
        </xdr:cNvSpPr>
      </xdr:nvSpPr>
      <xdr:spPr bwMode="auto">
        <a:xfrm>
          <a:off x="5351585" y="111275446"/>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2"/>
    <xdr:sp macro="" textlink="">
      <xdr:nvSpPr>
        <xdr:cNvPr id="911" name="Text Box 92">
          <a:extLst>
            <a:ext uri="{FF2B5EF4-FFF2-40B4-BE49-F238E27FC236}">
              <a16:creationId xmlns:a16="http://schemas.microsoft.com/office/drawing/2014/main" id="{00000000-0008-0000-0100-00008F030000}"/>
            </a:ext>
          </a:extLst>
        </xdr:cNvPr>
        <xdr:cNvSpPr txBox="1">
          <a:spLocks noChangeArrowheads="1"/>
        </xdr:cNvSpPr>
      </xdr:nvSpPr>
      <xdr:spPr bwMode="auto">
        <a:xfrm>
          <a:off x="5351585" y="111275446"/>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2"/>
    <xdr:sp macro="" textlink="">
      <xdr:nvSpPr>
        <xdr:cNvPr id="912" name="Text Box 93">
          <a:extLst>
            <a:ext uri="{FF2B5EF4-FFF2-40B4-BE49-F238E27FC236}">
              <a16:creationId xmlns:a16="http://schemas.microsoft.com/office/drawing/2014/main" id="{00000000-0008-0000-0100-000090030000}"/>
            </a:ext>
          </a:extLst>
        </xdr:cNvPr>
        <xdr:cNvSpPr txBox="1">
          <a:spLocks noChangeArrowheads="1"/>
        </xdr:cNvSpPr>
      </xdr:nvSpPr>
      <xdr:spPr bwMode="auto">
        <a:xfrm>
          <a:off x="5351585" y="111275446"/>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2"/>
    <xdr:sp macro="" textlink="">
      <xdr:nvSpPr>
        <xdr:cNvPr id="913" name="Text Box 94">
          <a:extLst>
            <a:ext uri="{FF2B5EF4-FFF2-40B4-BE49-F238E27FC236}">
              <a16:creationId xmlns:a16="http://schemas.microsoft.com/office/drawing/2014/main" id="{00000000-0008-0000-0100-000091030000}"/>
            </a:ext>
          </a:extLst>
        </xdr:cNvPr>
        <xdr:cNvSpPr txBox="1">
          <a:spLocks noChangeArrowheads="1"/>
        </xdr:cNvSpPr>
      </xdr:nvSpPr>
      <xdr:spPr bwMode="auto">
        <a:xfrm>
          <a:off x="5351585" y="111275446"/>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20602"/>
    <xdr:sp macro="" textlink="">
      <xdr:nvSpPr>
        <xdr:cNvPr id="914" name="Text Box 87">
          <a:extLst>
            <a:ext uri="{FF2B5EF4-FFF2-40B4-BE49-F238E27FC236}">
              <a16:creationId xmlns:a16="http://schemas.microsoft.com/office/drawing/2014/main" id="{00000000-0008-0000-0100-000092030000}"/>
            </a:ext>
          </a:extLst>
        </xdr:cNvPr>
        <xdr:cNvSpPr txBox="1">
          <a:spLocks noChangeArrowheads="1"/>
        </xdr:cNvSpPr>
      </xdr:nvSpPr>
      <xdr:spPr bwMode="auto">
        <a:xfrm>
          <a:off x="4648200" y="111275446"/>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20602"/>
    <xdr:sp macro="" textlink="">
      <xdr:nvSpPr>
        <xdr:cNvPr id="915" name="Text Box 88">
          <a:extLst>
            <a:ext uri="{FF2B5EF4-FFF2-40B4-BE49-F238E27FC236}">
              <a16:creationId xmlns:a16="http://schemas.microsoft.com/office/drawing/2014/main" id="{00000000-0008-0000-0100-000093030000}"/>
            </a:ext>
          </a:extLst>
        </xdr:cNvPr>
        <xdr:cNvSpPr txBox="1">
          <a:spLocks noChangeArrowheads="1"/>
        </xdr:cNvSpPr>
      </xdr:nvSpPr>
      <xdr:spPr bwMode="auto">
        <a:xfrm>
          <a:off x="4648200" y="111275446"/>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20602"/>
    <xdr:sp macro="" textlink="">
      <xdr:nvSpPr>
        <xdr:cNvPr id="916" name="Text Box 89">
          <a:extLst>
            <a:ext uri="{FF2B5EF4-FFF2-40B4-BE49-F238E27FC236}">
              <a16:creationId xmlns:a16="http://schemas.microsoft.com/office/drawing/2014/main" id="{00000000-0008-0000-0100-000094030000}"/>
            </a:ext>
          </a:extLst>
        </xdr:cNvPr>
        <xdr:cNvSpPr txBox="1">
          <a:spLocks noChangeArrowheads="1"/>
        </xdr:cNvSpPr>
      </xdr:nvSpPr>
      <xdr:spPr bwMode="auto">
        <a:xfrm>
          <a:off x="4648200" y="111275446"/>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20602"/>
    <xdr:sp macro="" textlink="">
      <xdr:nvSpPr>
        <xdr:cNvPr id="917" name="Text Box 90">
          <a:extLst>
            <a:ext uri="{FF2B5EF4-FFF2-40B4-BE49-F238E27FC236}">
              <a16:creationId xmlns:a16="http://schemas.microsoft.com/office/drawing/2014/main" id="{00000000-0008-0000-0100-000095030000}"/>
            </a:ext>
          </a:extLst>
        </xdr:cNvPr>
        <xdr:cNvSpPr txBox="1">
          <a:spLocks noChangeArrowheads="1"/>
        </xdr:cNvSpPr>
      </xdr:nvSpPr>
      <xdr:spPr bwMode="auto">
        <a:xfrm>
          <a:off x="4648200" y="111275446"/>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20602"/>
    <xdr:sp macro="" textlink="">
      <xdr:nvSpPr>
        <xdr:cNvPr id="918" name="Text Box 91">
          <a:extLst>
            <a:ext uri="{FF2B5EF4-FFF2-40B4-BE49-F238E27FC236}">
              <a16:creationId xmlns:a16="http://schemas.microsoft.com/office/drawing/2014/main" id="{00000000-0008-0000-0100-000096030000}"/>
            </a:ext>
          </a:extLst>
        </xdr:cNvPr>
        <xdr:cNvSpPr txBox="1">
          <a:spLocks noChangeArrowheads="1"/>
        </xdr:cNvSpPr>
      </xdr:nvSpPr>
      <xdr:spPr bwMode="auto">
        <a:xfrm>
          <a:off x="5351585" y="111275446"/>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20602"/>
    <xdr:sp macro="" textlink="">
      <xdr:nvSpPr>
        <xdr:cNvPr id="919" name="Text Box 92">
          <a:extLst>
            <a:ext uri="{FF2B5EF4-FFF2-40B4-BE49-F238E27FC236}">
              <a16:creationId xmlns:a16="http://schemas.microsoft.com/office/drawing/2014/main" id="{00000000-0008-0000-0100-000097030000}"/>
            </a:ext>
          </a:extLst>
        </xdr:cNvPr>
        <xdr:cNvSpPr txBox="1">
          <a:spLocks noChangeArrowheads="1"/>
        </xdr:cNvSpPr>
      </xdr:nvSpPr>
      <xdr:spPr bwMode="auto">
        <a:xfrm>
          <a:off x="5351585" y="111275446"/>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20602"/>
    <xdr:sp macro="" textlink="">
      <xdr:nvSpPr>
        <xdr:cNvPr id="920" name="Text Box 93">
          <a:extLst>
            <a:ext uri="{FF2B5EF4-FFF2-40B4-BE49-F238E27FC236}">
              <a16:creationId xmlns:a16="http://schemas.microsoft.com/office/drawing/2014/main" id="{00000000-0008-0000-0100-000098030000}"/>
            </a:ext>
          </a:extLst>
        </xdr:cNvPr>
        <xdr:cNvSpPr txBox="1">
          <a:spLocks noChangeArrowheads="1"/>
        </xdr:cNvSpPr>
      </xdr:nvSpPr>
      <xdr:spPr bwMode="auto">
        <a:xfrm>
          <a:off x="5351585" y="111275446"/>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20602"/>
    <xdr:sp macro="" textlink="">
      <xdr:nvSpPr>
        <xdr:cNvPr id="921" name="Text Box 94">
          <a:extLst>
            <a:ext uri="{FF2B5EF4-FFF2-40B4-BE49-F238E27FC236}">
              <a16:creationId xmlns:a16="http://schemas.microsoft.com/office/drawing/2014/main" id="{00000000-0008-0000-0100-000099030000}"/>
            </a:ext>
          </a:extLst>
        </xdr:cNvPr>
        <xdr:cNvSpPr txBox="1">
          <a:spLocks noChangeArrowheads="1"/>
        </xdr:cNvSpPr>
      </xdr:nvSpPr>
      <xdr:spPr bwMode="auto">
        <a:xfrm>
          <a:off x="5351585" y="111275446"/>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20602"/>
    <xdr:sp macro="" textlink="">
      <xdr:nvSpPr>
        <xdr:cNvPr id="922" name="Text Box 87">
          <a:extLst>
            <a:ext uri="{FF2B5EF4-FFF2-40B4-BE49-F238E27FC236}">
              <a16:creationId xmlns:a16="http://schemas.microsoft.com/office/drawing/2014/main" id="{00000000-0008-0000-0100-00009A030000}"/>
            </a:ext>
          </a:extLst>
        </xdr:cNvPr>
        <xdr:cNvSpPr txBox="1">
          <a:spLocks noChangeArrowheads="1"/>
        </xdr:cNvSpPr>
      </xdr:nvSpPr>
      <xdr:spPr bwMode="auto">
        <a:xfrm>
          <a:off x="4648200" y="111275446"/>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20602"/>
    <xdr:sp macro="" textlink="">
      <xdr:nvSpPr>
        <xdr:cNvPr id="923" name="Text Box 88">
          <a:extLst>
            <a:ext uri="{FF2B5EF4-FFF2-40B4-BE49-F238E27FC236}">
              <a16:creationId xmlns:a16="http://schemas.microsoft.com/office/drawing/2014/main" id="{00000000-0008-0000-0100-00009B030000}"/>
            </a:ext>
          </a:extLst>
        </xdr:cNvPr>
        <xdr:cNvSpPr txBox="1">
          <a:spLocks noChangeArrowheads="1"/>
        </xdr:cNvSpPr>
      </xdr:nvSpPr>
      <xdr:spPr bwMode="auto">
        <a:xfrm>
          <a:off x="4648200" y="111275446"/>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20602"/>
    <xdr:sp macro="" textlink="">
      <xdr:nvSpPr>
        <xdr:cNvPr id="924" name="Text Box 89">
          <a:extLst>
            <a:ext uri="{FF2B5EF4-FFF2-40B4-BE49-F238E27FC236}">
              <a16:creationId xmlns:a16="http://schemas.microsoft.com/office/drawing/2014/main" id="{00000000-0008-0000-0100-00009C030000}"/>
            </a:ext>
          </a:extLst>
        </xdr:cNvPr>
        <xdr:cNvSpPr txBox="1">
          <a:spLocks noChangeArrowheads="1"/>
        </xdr:cNvSpPr>
      </xdr:nvSpPr>
      <xdr:spPr bwMode="auto">
        <a:xfrm>
          <a:off x="4648200" y="111275446"/>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20602"/>
    <xdr:sp macro="" textlink="">
      <xdr:nvSpPr>
        <xdr:cNvPr id="925" name="Text Box 90">
          <a:extLst>
            <a:ext uri="{FF2B5EF4-FFF2-40B4-BE49-F238E27FC236}">
              <a16:creationId xmlns:a16="http://schemas.microsoft.com/office/drawing/2014/main" id="{00000000-0008-0000-0100-00009D030000}"/>
            </a:ext>
          </a:extLst>
        </xdr:cNvPr>
        <xdr:cNvSpPr txBox="1">
          <a:spLocks noChangeArrowheads="1"/>
        </xdr:cNvSpPr>
      </xdr:nvSpPr>
      <xdr:spPr bwMode="auto">
        <a:xfrm>
          <a:off x="4648200" y="111275446"/>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20602"/>
    <xdr:sp macro="" textlink="">
      <xdr:nvSpPr>
        <xdr:cNvPr id="926" name="Text Box 91">
          <a:extLst>
            <a:ext uri="{FF2B5EF4-FFF2-40B4-BE49-F238E27FC236}">
              <a16:creationId xmlns:a16="http://schemas.microsoft.com/office/drawing/2014/main" id="{00000000-0008-0000-0100-00009E030000}"/>
            </a:ext>
          </a:extLst>
        </xdr:cNvPr>
        <xdr:cNvSpPr txBox="1">
          <a:spLocks noChangeArrowheads="1"/>
        </xdr:cNvSpPr>
      </xdr:nvSpPr>
      <xdr:spPr bwMode="auto">
        <a:xfrm>
          <a:off x="5351585" y="111275446"/>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20602"/>
    <xdr:sp macro="" textlink="">
      <xdr:nvSpPr>
        <xdr:cNvPr id="927" name="Text Box 92">
          <a:extLst>
            <a:ext uri="{FF2B5EF4-FFF2-40B4-BE49-F238E27FC236}">
              <a16:creationId xmlns:a16="http://schemas.microsoft.com/office/drawing/2014/main" id="{00000000-0008-0000-0100-00009F030000}"/>
            </a:ext>
          </a:extLst>
        </xdr:cNvPr>
        <xdr:cNvSpPr txBox="1">
          <a:spLocks noChangeArrowheads="1"/>
        </xdr:cNvSpPr>
      </xdr:nvSpPr>
      <xdr:spPr bwMode="auto">
        <a:xfrm>
          <a:off x="5351585" y="111275446"/>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20602"/>
    <xdr:sp macro="" textlink="">
      <xdr:nvSpPr>
        <xdr:cNvPr id="928" name="Text Box 93">
          <a:extLst>
            <a:ext uri="{FF2B5EF4-FFF2-40B4-BE49-F238E27FC236}">
              <a16:creationId xmlns:a16="http://schemas.microsoft.com/office/drawing/2014/main" id="{00000000-0008-0000-0100-0000A0030000}"/>
            </a:ext>
          </a:extLst>
        </xdr:cNvPr>
        <xdr:cNvSpPr txBox="1">
          <a:spLocks noChangeArrowheads="1"/>
        </xdr:cNvSpPr>
      </xdr:nvSpPr>
      <xdr:spPr bwMode="auto">
        <a:xfrm>
          <a:off x="5351585" y="111275446"/>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20602"/>
    <xdr:sp macro="" textlink="">
      <xdr:nvSpPr>
        <xdr:cNvPr id="929" name="Text Box 94">
          <a:extLst>
            <a:ext uri="{FF2B5EF4-FFF2-40B4-BE49-F238E27FC236}">
              <a16:creationId xmlns:a16="http://schemas.microsoft.com/office/drawing/2014/main" id="{00000000-0008-0000-0100-0000A1030000}"/>
            </a:ext>
          </a:extLst>
        </xdr:cNvPr>
        <xdr:cNvSpPr txBox="1">
          <a:spLocks noChangeArrowheads="1"/>
        </xdr:cNvSpPr>
      </xdr:nvSpPr>
      <xdr:spPr bwMode="auto">
        <a:xfrm>
          <a:off x="5351585" y="111275446"/>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20602"/>
    <xdr:sp macro="" textlink="">
      <xdr:nvSpPr>
        <xdr:cNvPr id="930" name="Text Box 87">
          <a:extLst>
            <a:ext uri="{FF2B5EF4-FFF2-40B4-BE49-F238E27FC236}">
              <a16:creationId xmlns:a16="http://schemas.microsoft.com/office/drawing/2014/main" id="{00000000-0008-0000-0100-0000A2030000}"/>
            </a:ext>
          </a:extLst>
        </xdr:cNvPr>
        <xdr:cNvSpPr txBox="1">
          <a:spLocks noChangeArrowheads="1"/>
        </xdr:cNvSpPr>
      </xdr:nvSpPr>
      <xdr:spPr bwMode="auto">
        <a:xfrm>
          <a:off x="4648200" y="111275446"/>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20602"/>
    <xdr:sp macro="" textlink="">
      <xdr:nvSpPr>
        <xdr:cNvPr id="931" name="Text Box 88">
          <a:extLst>
            <a:ext uri="{FF2B5EF4-FFF2-40B4-BE49-F238E27FC236}">
              <a16:creationId xmlns:a16="http://schemas.microsoft.com/office/drawing/2014/main" id="{00000000-0008-0000-0100-0000A3030000}"/>
            </a:ext>
          </a:extLst>
        </xdr:cNvPr>
        <xdr:cNvSpPr txBox="1">
          <a:spLocks noChangeArrowheads="1"/>
        </xdr:cNvSpPr>
      </xdr:nvSpPr>
      <xdr:spPr bwMode="auto">
        <a:xfrm>
          <a:off x="4648200" y="111275446"/>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20602"/>
    <xdr:sp macro="" textlink="">
      <xdr:nvSpPr>
        <xdr:cNvPr id="932" name="Text Box 89">
          <a:extLst>
            <a:ext uri="{FF2B5EF4-FFF2-40B4-BE49-F238E27FC236}">
              <a16:creationId xmlns:a16="http://schemas.microsoft.com/office/drawing/2014/main" id="{00000000-0008-0000-0100-0000A4030000}"/>
            </a:ext>
          </a:extLst>
        </xdr:cNvPr>
        <xdr:cNvSpPr txBox="1">
          <a:spLocks noChangeArrowheads="1"/>
        </xdr:cNvSpPr>
      </xdr:nvSpPr>
      <xdr:spPr bwMode="auto">
        <a:xfrm>
          <a:off x="4648200" y="111275446"/>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20602"/>
    <xdr:sp macro="" textlink="">
      <xdr:nvSpPr>
        <xdr:cNvPr id="933" name="Text Box 90">
          <a:extLst>
            <a:ext uri="{FF2B5EF4-FFF2-40B4-BE49-F238E27FC236}">
              <a16:creationId xmlns:a16="http://schemas.microsoft.com/office/drawing/2014/main" id="{00000000-0008-0000-0100-0000A5030000}"/>
            </a:ext>
          </a:extLst>
        </xdr:cNvPr>
        <xdr:cNvSpPr txBox="1">
          <a:spLocks noChangeArrowheads="1"/>
        </xdr:cNvSpPr>
      </xdr:nvSpPr>
      <xdr:spPr bwMode="auto">
        <a:xfrm>
          <a:off x="4648200" y="111275446"/>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20602"/>
    <xdr:sp macro="" textlink="">
      <xdr:nvSpPr>
        <xdr:cNvPr id="934" name="Text Box 91">
          <a:extLst>
            <a:ext uri="{FF2B5EF4-FFF2-40B4-BE49-F238E27FC236}">
              <a16:creationId xmlns:a16="http://schemas.microsoft.com/office/drawing/2014/main" id="{00000000-0008-0000-0100-0000A6030000}"/>
            </a:ext>
          </a:extLst>
        </xdr:cNvPr>
        <xdr:cNvSpPr txBox="1">
          <a:spLocks noChangeArrowheads="1"/>
        </xdr:cNvSpPr>
      </xdr:nvSpPr>
      <xdr:spPr bwMode="auto">
        <a:xfrm>
          <a:off x="5351585" y="111275446"/>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20602"/>
    <xdr:sp macro="" textlink="">
      <xdr:nvSpPr>
        <xdr:cNvPr id="935" name="Text Box 92">
          <a:extLst>
            <a:ext uri="{FF2B5EF4-FFF2-40B4-BE49-F238E27FC236}">
              <a16:creationId xmlns:a16="http://schemas.microsoft.com/office/drawing/2014/main" id="{00000000-0008-0000-0100-0000A7030000}"/>
            </a:ext>
          </a:extLst>
        </xdr:cNvPr>
        <xdr:cNvSpPr txBox="1">
          <a:spLocks noChangeArrowheads="1"/>
        </xdr:cNvSpPr>
      </xdr:nvSpPr>
      <xdr:spPr bwMode="auto">
        <a:xfrm>
          <a:off x="5351585" y="111275446"/>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20602"/>
    <xdr:sp macro="" textlink="">
      <xdr:nvSpPr>
        <xdr:cNvPr id="936" name="Text Box 93">
          <a:extLst>
            <a:ext uri="{FF2B5EF4-FFF2-40B4-BE49-F238E27FC236}">
              <a16:creationId xmlns:a16="http://schemas.microsoft.com/office/drawing/2014/main" id="{00000000-0008-0000-0100-0000A8030000}"/>
            </a:ext>
          </a:extLst>
        </xdr:cNvPr>
        <xdr:cNvSpPr txBox="1">
          <a:spLocks noChangeArrowheads="1"/>
        </xdr:cNvSpPr>
      </xdr:nvSpPr>
      <xdr:spPr bwMode="auto">
        <a:xfrm>
          <a:off x="5351585" y="111275446"/>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20602"/>
    <xdr:sp macro="" textlink="">
      <xdr:nvSpPr>
        <xdr:cNvPr id="937" name="Text Box 94">
          <a:extLst>
            <a:ext uri="{FF2B5EF4-FFF2-40B4-BE49-F238E27FC236}">
              <a16:creationId xmlns:a16="http://schemas.microsoft.com/office/drawing/2014/main" id="{00000000-0008-0000-0100-0000A9030000}"/>
            </a:ext>
          </a:extLst>
        </xdr:cNvPr>
        <xdr:cNvSpPr txBox="1">
          <a:spLocks noChangeArrowheads="1"/>
        </xdr:cNvSpPr>
      </xdr:nvSpPr>
      <xdr:spPr bwMode="auto">
        <a:xfrm>
          <a:off x="5351585" y="111275446"/>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20602"/>
    <xdr:sp macro="" textlink="">
      <xdr:nvSpPr>
        <xdr:cNvPr id="938" name="Text Box 87">
          <a:extLst>
            <a:ext uri="{FF2B5EF4-FFF2-40B4-BE49-F238E27FC236}">
              <a16:creationId xmlns:a16="http://schemas.microsoft.com/office/drawing/2014/main" id="{00000000-0008-0000-0100-0000AA030000}"/>
            </a:ext>
          </a:extLst>
        </xdr:cNvPr>
        <xdr:cNvSpPr txBox="1">
          <a:spLocks noChangeArrowheads="1"/>
        </xdr:cNvSpPr>
      </xdr:nvSpPr>
      <xdr:spPr bwMode="auto">
        <a:xfrm>
          <a:off x="4648200" y="111275446"/>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20602"/>
    <xdr:sp macro="" textlink="">
      <xdr:nvSpPr>
        <xdr:cNvPr id="939" name="Text Box 88">
          <a:extLst>
            <a:ext uri="{FF2B5EF4-FFF2-40B4-BE49-F238E27FC236}">
              <a16:creationId xmlns:a16="http://schemas.microsoft.com/office/drawing/2014/main" id="{00000000-0008-0000-0100-0000AB030000}"/>
            </a:ext>
          </a:extLst>
        </xdr:cNvPr>
        <xdr:cNvSpPr txBox="1">
          <a:spLocks noChangeArrowheads="1"/>
        </xdr:cNvSpPr>
      </xdr:nvSpPr>
      <xdr:spPr bwMode="auto">
        <a:xfrm>
          <a:off x="4648200" y="111275446"/>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20602"/>
    <xdr:sp macro="" textlink="">
      <xdr:nvSpPr>
        <xdr:cNvPr id="940" name="Text Box 89">
          <a:extLst>
            <a:ext uri="{FF2B5EF4-FFF2-40B4-BE49-F238E27FC236}">
              <a16:creationId xmlns:a16="http://schemas.microsoft.com/office/drawing/2014/main" id="{00000000-0008-0000-0100-0000AC030000}"/>
            </a:ext>
          </a:extLst>
        </xdr:cNvPr>
        <xdr:cNvSpPr txBox="1">
          <a:spLocks noChangeArrowheads="1"/>
        </xdr:cNvSpPr>
      </xdr:nvSpPr>
      <xdr:spPr bwMode="auto">
        <a:xfrm>
          <a:off x="4648200" y="111275446"/>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20602"/>
    <xdr:sp macro="" textlink="">
      <xdr:nvSpPr>
        <xdr:cNvPr id="941" name="Text Box 90">
          <a:extLst>
            <a:ext uri="{FF2B5EF4-FFF2-40B4-BE49-F238E27FC236}">
              <a16:creationId xmlns:a16="http://schemas.microsoft.com/office/drawing/2014/main" id="{00000000-0008-0000-0100-0000AD030000}"/>
            </a:ext>
          </a:extLst>
        </xdr:cNvPr>
        <xdr:cNvSpPr txBox="1">
          <a:spLocks noChangeArrowheads="1"/>
        </xdr:cNvSpPr>
      </xdr:nvSpPr>
      <xdr:spPr bwMode="auto">
        <a:xfrm>
          <a:off x="4648200" y="111275446"/>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20602"/>
    <xdr:sp macro="" textlink="">
      <xdr:nvSpPr>
        <xdr:cNvPr id="942" name="Text Box 91">
          <a:extLst>
            <a:ext uri="{FF2B5EF4-FFF2-40B4-BE49-F238E27FC236}">
              <a16:creationId xmlns:a16="http://schemas.microsoft.com/office/drawing/2014/main" id="{00000000-0008-0000-0100-0000AE030000}"/>
            </a:ext>
          </a:extLst>
        </xdr:cNvPr>
        <xdr:cNvSpPr txBox="1">
          <a:spLocks noChangeArrowheads="1"/>
        </xdr:cNvSpPr>
      </xdr:nvSpPr>
      <xdr:spPr bwMode="auto">
        <a:xfrm>
          <a:off x="5351585" y="111275446"/>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20602"/>
    <xdr:sp macro="" textlink="">
      <xdr:nvSpPr>
        <xdr:cNvPr id="943" name="Text Box 92">
          <a:extLst>
            <a:ext uri="{FF2B5EF4-FFF2-40B4-BE49-F238E27FC236}">
              <a16:creationId xmlns:a16="http://schemas.microsoft.com/office/drawing/2014/main" id="{00000000-0008-0000-0100-0000AF030000}"/>
            </a:ext>
          </a:extLst>
        </xdr:cNvPr>
        <xdr:cNvSpPr txBox="1">
          <a:spLocks noChangeArrowheads="1"/>
        </xdr:cNvSpPr>
      </xdr:nvSpPr>
      <xdr:spPr bwMode="auto">
        <a:xfrm>
          <a:off x="5351585" y="111275446"/>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20602"/>
    <xdr:sp macro="" textlink="">
      <xdr:nvSpPr>
        <xdr:cNvPr id="944" name="Text Box 93">
          <a:extLst>
            <a:ext uri="{FF2B5EF4-FFF2-40B4-BE49-F238E27FC236}">
              <a16:creationId xmlns:a16="http://schemas.microsoft.com/office/drawing/2014/main" id="{00000000-0008-0000-0100-0000B0030000}"/>
            </a:ext>
          </a:extLst>
        </xdr:cNvPr>
        <xdr:cNvSpPr txBox="1">
          <a:spLocks noChangeArrowheads="1"/>
        </xdr:cNvSpPr>
      </xdr:nvSpPr>
      <xdr:spPr bwMode="auto">
        <a:xfrm>
          <a:off x="5351585" y="111275446"/>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20602"/>
    <xdr:sp macro="" textlink="">
      <xdr:nvSpPr>
        <xdr:cNvPr id="945" name="Text Box 94">
          <a:extLst>
            <a:ext uri="{FF2B5EF4-FFF2-40B4-BE49-F238E27FC236}">
              <a16:creationId xmlns:a16="http://schemas.microsoft.com/office/drawing/2014/main" id="{00000000-0008-0000-0100-0000B1030000}"/>
            </a:ext>
          </a:extLst>
        </xdr:cNvPr>
        <xdr:cNvSpPr txBox="1">
          <a:spLocks noChangeArrowheads="1"/>
        </xdr:cNvSpPr>
      </xdr:nvSpPr>
      <xdr:spPr bwMode="auto">
        <a:xfrm>
          <a:off x="5351585" y="111275446"/>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20602"/>
    <xdr:sp macro="" textlink="">
      <xdr:nvSpPr>
        <xdr:cNvPr id="946" name="Text Box 87">
          <a:extLst>
            <a:ext uri="{FF2B5EF4-FFF2-40B4-BE49-F238E27FC236}">
              <a16:creationId xmlns:a16="http://schemas.microsoft.com/office/drawing/2014/main" id="{00000000-0008-0000-0100-0000B2030000}"/>
            </a:ext>
          </a:extLst>
        </xdr:cNvPr>
        <xdr:cNvSpPr txBox="1">
          <a:spLocks noChangeArrowheads="1"/>
        </xdr:cNvSpPr>
      </xdr:nvSpPr>
      <xdr:spPr bwMode="auto">
        <a:xfrm>
          <a:off x="4648200" y="111275446"/>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20602"/>
    <xdr:sp macro="" textlink="">
      <xdr:nvSpPr>
        <xdr:cNvPr id="947" name="Text Box 88">
          <a:extLst>
            <a:ext uri="{FF2B5EF4-FFF2-40B4-BE49-F238E27FC236}">
              <a16:creationId xmlns:a16="http://schemas.microsoft.com/office/drawing/2014/main" id="{00000000-0008-0000-0100-0000B3030000}"/>
            </a:ext>
          </a:extLst>
        </xdr:cNvPr>
        <xdr:cNvSpPr txBox="1">
          <a:spLocks noChangeArrowheads="1"/>
        </xdr:cNvSpPr>
      </xdr:nvSpPr>
      <xdr:spPr bwMode="auto">
        <a:xfrm>
          <a:off x="4648200" y="111275446"/>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20602"/>
    <xdr:sp macro="" textlink="">
      <xdr:nvSpPr>
        <xdr:cNvPr id="948" name="Text Box 89">
          <a:extLst>
            <a:ext uri="{FF2B5EF4-FFF2-40B4-BE49-F238E27FC236}">
              <a16:creationId xmlns:a16="http://schemas.microsoft.com/office/drawing/2014/main" id="{00000000-0008-0000-0100-0000B4030000}"/>
            </a:ext>
          </a:extLst>
        </xdr:cNvPr>
        <xdr:cNvSpPr txBox="1">
          <a:spLocks noChangeArrowheads="1"/>
        </xdr:cNvSpPr>
      </xdr:nvSpPr>
      <xdr:spPr bwMode="auto">
        <a:xfrm>
          <a:off x="4648200" y="111275446"/>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20602"/>
    <xdr:sp macro="" textlink="">
      <xdr:nvSpPr>
        <xdr:cNvPr id="949" name="Text Box 90">
          <a:extLst>
            <a:ext uri="{FF2B5EF4-FFF2-40B4-BE49-F238E27FC236}">
              <a16:creationId xmlns:a16="http://schemas.microsoft.com/office/drawing/2014/main" id="{00000000-0008-0000-0100-0000B5030000}"/>
            </a:ext>
          </a:extLst>
        </xdr:cNvPr>
        <xdr:cNvSpPr txBox="1">
          <a:spLocks noChangeArrowheads="1"/>
        </xdr:cNvSpPr>
      </xdr:nvSpPr>
      <xdr:spPr bwMode="auto">
        <a:xfrm>
          <a:off x="4648200" y="111275446"/>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20602"/>
    <xdr:sp macro="" textlink="">
      <xdr:nvSpPr>
        <xdr:cNvPr id="950" name="Text Box 91">
          <a:extLst>
            <a:ext uri="{FF2B5EF4-FFF2-40B4-BE49-F238E27FC236}">
              <a16:creationId xmlns:a16="http://schemas.microsoft.com/office/drawing/2014/main" id="{00000000-0008-0000-0100-0000B6030000}"/>
            </a:ext>
          </a:extLst>
        </xdr:cNvPr>
        <xdr:cNvSpPr txBox="1">
          <a:spLocks noChangeArrowheads="1"/>
        </xdr:cNvSpPr>
      </xdr:nvSpPr>
      <xdr:spPr bwMode="auto">
        <a:xfrm>
          <a:off x="5351585" y="111275446"/>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20602"/>
    <xdr:sp macro="" textlink="">
      <xdr:nvSpPr>
        <xdr:cNvPr id="951" name="Text Box 92">
          <a:extLst>
            <a:ext uri="{FF2B5EF4-FFF2-40B4-BE49-F238E27FC236}">
              <a16:creationId xmlns:a16="http://schemas.microsoft.com/office/drawing/2014/main" id="{00000000-0008-0000-0100-0000B7030000}"/>
            </a:ext>
          </a:extLst>
        </xdr:cNvPr>
        <xdr:cNvSpPr txBox="1">
          <a:spLocks noChangeArrowheads="1"/>
        </xdr:cNvSpPr>
      </xdr:nvSpPr>
      <xdr:spPr bwMode="auto">
        <a:xfrm>
          <a:off x="5351585" y="111275446"/>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20602"/>
    <xdr:sp macro="" textlink="">
      <xdr:nvSpPr>
        <xdr:cNvPr id="952" name="Text Box 93">
          <a:extLst>
            <a:ext uri="{FF2B5EF4-FFF2-40B4-BE49-F238E27FC236}">
              <a16:creationId xmlns:a16="http://schemas.microsoft.com/office/drawing/2014/main" id="{00000000-0008-0000-0100-0000B8030000}"/>
            </a:ext>
          </a:extLst>
        </xdr:cNvPr>
        <xdr:cNvSpPr txBox="1">
          <a:spLocks noChangeArrowheads="1"/>
        </xdr:cNvSpPr>
      </xdr:nvSpPr>
      <xdr:spPr bwMode="auto">
        <a:xfrm>
          <a:off x="5351585" y="111275446"/>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20602"/>
    <xdr:sp macro="" textlink="">
      <xdr:nvSpPr>
        <xdr:cNvPr id="953" name="Text Box 94">
          <a:extLst>
            <a:ext uri="{FF2B5EF4-FFF2-40B4-BE49-F238E27FC236}">
              <a16:creationId xmlns:a16="http://schemas.microsoft.com/office/drawing/2014/main" id="{00000000-0008-0000-0100-0000B9030000}"/>
            </a:ext>
          </a:extLst>
        </xdr:cNvPr>
        <xdr:cNvSpPr txBox="1">
          <a:spLocks noChangeArrowheads="1"/>
        </xdr:cNvSpPr>
      </xdr:nvSpPr>
      <xdr:spPr bwMode="auto">
        <a:xfrm>
          <a:off x="5351585" y="111275446"/>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20602"/>
    <xdr:sp macro="" textlink="">
      <xdr:nvSpPr>
        <xdr:cNvPr id="954" name="Text Box 87">
          <a:extLst>
            <a:ext uri="{FF2B5EF4-FFF2-40B4-BE49-F238E27FC236}">
              <a16:creationId xmlns:a16="http://schemas.microsoft.com/office/drawing/2014/main" id="{00000000-0008-0000-0100-0000BA030000}"/>
            </a:ext>
          </a:extLst>
        </xdr:cNvPr>
        <xdr:cNvSpPr txBox="1">
          <a:spLocks noChangeArrowheads="1"/>
        </xdr:cNvSpPr>
      </xdr:nvSpPr>
      <xdr:spPr bwMode="auto">
        <a:xfrm>
          <a:off x="4648200" y="111275446"/>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20602"/>
    <xdr:sp macro="" textlink="">
      <xdr:nvSpPr>
        <xdr:cNvPr id="955" name="Text Box 88">
          <a:extLst>
            <a:ext uri="{FF2B5EF4-FFF2-40B4-BE49-F238E27FC236}">
              <a16:creationId xmlns:a16="http://schemas.microsoft.com/office/drawing/2014/main" id="{00000000-0008-0000-0100-0000BB030000}"/>
            </a:ext>
          </a:extLst>
        </xdr:cNvPr>
        <xdr:cNvSpPr txBox="1">
          <a:spLocks noChangeArrowheads="1"/>
        </xdr:cNvSpPr>
      </xdr:nvSpPr>
      <xdr:spPr bwMode="auto">
        <a:xfrm>
          <a:off x="4648200" y="111275446"/>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20602"/>
    <xdr:sp macro="" textlink="">
      <xdr:nvSpPr>
        <xdr:cNvPr id="956" name="Text Box 89">
          <a:extLst>
            <a:ext uri="{FF2B5EF4-FFF2-40B4-BE49-F238E27FC236}">
              <a16:creationId xmlns:a16="http://schemas.microsoft.com/office/drawing/2014/main" id="{00000000-0008-0000-0100-0000BC030000}"/>
            </a:ext>
          </a:extLst>
        </xdr:cNvPr>
        <xdr:cNvSpPr txBox="1">
          <a:spLocks noChangeArrowheads="1"/>
        </xdr:cNvSpPr>
      </xdr:nvSpPr>
      <xdr:spPr bwMode="auto">
        <a:xfrm>
          <a:off x="4648200" y="111275446"/>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20602"/>
    <xdr:sp macro="" textlink="">
      <xdr:nvSpPr>
        <xdr:cNvPr id="957" name="Text Box 90">
          <a:extLst>
            <a:ext uri="{FF2B5EF4-FFF2-40B4-BE49-F238E27FC236}">
              <a16:creationId xmlns:a16="http://schemas.microsoft.com/office/drawing/2014/main" id="{00000000-0008-0000-0100-0000BD030000}"/>
            </a:ext>
          </a:extLst>
        </xdr:cNvPr>
        <xdr:cNvSpPr txBox="1">
          <a:spLocks noChangeArrowheads="1"/>
        </xdr:cNvSpPr>
      </xdr:nvSpPr>
      <xdr:spPr bwMode="auto">
        <a:xfrm>
          <a:off x="4648200" y="111275446"/>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20602"/>
    <xdr:sp macro="" textlink="">
      <xdr:nvSpPr>
        <xdr:cNvPr id="958" name="Text Box 91">
          <a:extLst>
            <a:ext uri="{FF2B5EF4-FFF2-40B4-BE49-F238E27FC236}">
              <a16:creationId xmlns:a16="http://schemas.microsoft.com/office/drawing/2014/main" id="{00000000-0008-0000-0100-0000BE030000}"/>
            </a:ext>
          </a:extLst>
        </xdr:cNvPr>
        <xdr:cNvSpPr txBox="1">
          <a:spLocks noChangeArrowheads="1"/>
        </xdr:cNvSpPr>
      </xdr:nvSpPr>
      <xdr:spPr bwMode="auto">
        <a:xfrm>
          <a:off x="5351585" y="111275446"/>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20602"/>
    <xdr:sp macro="" textlink="">
      <xdr:nvSpPr>
        <xdr:cNvPr id="959" name="Text Box 92">
          <a:extLst>
            <a:ext uri="{FF2B5EF4-FFF2-40B4-BE49-F238E27FC236}">
              <a16:creationId xmlns:a16="http://schemas.microsoft.com/office/drawing/2014/main" id="{00000000-0008-0000-0100-0000BF030000}"/>
            </a:ext>
          </a:extLst>
        </xdr:cNvPr>
        <xdr:cNvSpPr txBox="1">
          <a:spLocks noChangeArrowheads="1"/>
        </xdr:cNvSpPr>
      </xdr:nvSpPr>
      <xdr:spPr bwMode="auto">
        <a:xfrm>
          <a:off x="5351585" y="111275446"/>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20602"/>
    <xdr:sp macro="" textlink="">
      <xdr:nvSpPr>
        <xdr:cNvPr id="960" name="Text Box 93">
          <a:extLst>
            <a:ext uri="{FF2B5EF4-FFF2-40B4-BE49-F238E27FC236}">
              <a16:creationId xmlns:a16="http://schemas.microsoft.com/office/drawing/2014/main" id="{00000000-0008-0000-0100-0000C0030000}"/>
            </a:ext>
          </a:extLst>
        </xdr:cNvPr>
        <xdr:cNvSpPr txBox="1">
          <a:spLocks noChangeArrowheads="1"/>
        </xdr:cNvSpPr>
      </xdr:nvSpPr>
      <xdr:spPr bwMode="auto">
        <a:xfrm>
          <a:off x="5351585" y="111275446"/>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20602"/>
    <xdr:sp macro="" textlink="">
      <xdr:nvSpPr>
        <xdr:cNvPr id="961" name="Text Box 94">
          <a:extLst>
            <a:ext uri="{FF2B5EF4-FFF2-40B4-BE49-F238E27FC236}">
              <a16:creationId xmlns:a16="http://schemas.microsoft.com/office/drawing/2014/main" id="{00000000-0008-0000-0100-0000C1030000}"/>
            </a:ext>
          </a:extLst>
        </xdr:cNvPr>
        <xdr:cNvSpPr txBox="1">
          <a:spLocks noChangeArrowheads="1"/>
        </xdr:cNvSpPr>
      </xdr:nvSpPr>
      <xdr:spPr bwMode="auto">
        <a:xfrm>
          <a:off x="5351585" y="111275446"/>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3"/>
    <xdr:sp macro="" textlink="">
      <xdr:nvSpPr>
        <xdr:cNvPr id="962" name="Text Box 87">
          <a:extLst>
            <a:ext uri="{FF2B5EF4-FFF2-40B4-BE49-F238E27FC236}">
              <a16:creationId xmlns:a16="http://schemas.microsoft.com/office/drawing/2014/main" id="{00000000-0008-0000-0100-0000C2030000}"/>
            </a:ext>
          </a:extLst>
        </xdr:cNvPr>
        <xdr:cNvSpPr txBox="1">
          <a:spLocks noChangeArrowheads="1"/>
        </xdr:cNvSpPr>
      </xdr:nvSpPr>
      <xdr:spPr bwMode="auto">
        <a:xfrm>
          <a:off x="4648200"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3"/>
    <xdr:sp macro="" textlink="">
      <xdr:nvSpPr>
        <xdr:cNvPr id="963" name="Text Box 88">
          <a:extLst>
            <a:ext uri="{FF2B5EF4-FFF2-40B4-BE49-F238E27FC236}">
              <a16:creationId xmlns:a16="http://schemas.microsoft.com/office/drawing/2014/main" id="{00000000-0008-0000-0100-0000C3030000}"/>
            </a:ext>
          </a:extLst>
        </xdr:cNvPr>
        <xdr:cNvSpPr txBox="1">
          <a:spLocks noChangeArrowheads="1"/>
        </xdr:cNvSpPr>
      </xdr:nvSpPr>
      <xdr:spPr bwMode="auto">
        <a:xfrm>
          <a:off x="4648200"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3"/>
    <xdr:sp macro="" textlink="">
      <xdr:nvSpPr>
        <xdr:cNvPr id="964" name="Text Box 89">
          <a:extLst>
            <a:ext uri="{FF2B5EF4-FFF2-40B4-BE49-F238E27FC236}">
              <a16:creationId xmlns:a16="http://schemas.microsoft.com/office/drawing/2014/main" id="{00000000-0008-0000-0100-0000C4030000}"/>
            </a:ext>
          </a:extLst>
        </xdr:cNvPr>
        <xdr:cNvSpPr txBox="1">
          <a:spLocks noChangeArrowheads="1"/>
        </xdr:cNvSpPr>
      </xdr:nvSpPr>
      <xdr:spPr bwMode="auto">
        <a:xfrm>
          <a:off x="4648200"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3"/>
    <xdr:sp macro="" textlink="">
      <xdr:nvSpPr>
        <xdr:cNvPr id="965" name="Text Box 90">
          <a:extLst>
            <a:ext uri="{FF2B5EF4-FFF2-40B4-BE49-F238E27FC236}">
              <a16:creationId xmlns:a16="http://schemas.microsoft.com/office/drawing/2014/main" id="{00000000-0008-0000-0100-0000C5030000}"/>
            </a:ext>
          </a:extLst>
        </xdr:cNvPr>
        <xdr:cNvSpPr txBox="1">
          <a:spLocks noChangeArrowheads="1"/>
        </xdr:cNvSpPr>
      </xdr:nvSpPr>
      <xdr:spPr bwMode="auto">
        <a:xfrm>
          <a:off x="4648200"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966" name="Text Box 91">
          <a:extLst>
            <a:ext uri="{FF2B5EF4-FFF2-40B4-BE49-F238E27FC236}">
              <a16:creationId xmlns:a16="http://schemas.microsoft.com/office/drawing/2014/main" id="{00000000-0008-0000-0100-0000C6030000}"/>
            </a:ext>
          </a:extLst>
        </xdr:cNvPr>
        <xdr:cNvSpPr txBox="1">
          <a:spLocks noChangeArrowheads="1"/>
        </xdr:cNvSpPr>
      </xdr:nvSpPr>
      <xdr:spPr bwMode="auto">
        <a:xfrm>
          <a:off x="5351585"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967" name="Text Box 92">
          <a:extLst>
            <a:ext uri="{FF2B5EF4-FFF2-40B4-BE49-F238E27FC236}">
              <a16:creationId xmlns:a16="http://schemas.microsoft.com/office/drawing/2014/main" id="{00000000-0008-0000-0100-0000C7030000}"/>
            </a:ext>
          </a:extLst>
        </xdr:cNvPr>
        <xdr:cNvSpPr txBox="1">
          <a:spLocks noChangeArrowheads="1"/>
        </xdr:cNvSpPr>
      </xdr:nvSpPr>
      <xdr:spPr bwMode="auto">
        <a:xfrm>
          <a:off x="5351585"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968" name="Text Box 93">
          <a:extLst>
            <a:ext uri="{FF2B5EF4-FFF2-40B4-BE49-F238E27FC236}">
              <a16:creationId xmlns:a16="http://schemas.microsoft.com/office/drawing/2014/main" id="{00000000-0008-0000-0100-0000C8030000}"/>
            </a:ext>
          </a:extLst>
        </xdr:cNvPr>
        <xdr:cNvSpPr txBox="1">
          <a:spLocks noChangeArrowheads="1"/>
        </xdr:cNvSpPr>
      </xdr:nvSpPr>
      <xdr:spPr bwMode="auto">
        <a:xfrm>
          <a:off x="5351585"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969" name="Text Box 94">
          <a:extLst>
            <a:ext uri="{FF2B5EF4-FFF2-40B4-BE49-F238E27FC236}">
              <a16:creationId xmlns:a16="http://schemas.microsoft.com/office/drawing/2014/main" id="{00000000-0008-0000-0100-0000C9030000}"/>
            </a:ext>
          </a:extLst>
        </xdr:cNvPr>
        <xdr:cNvSpPr txBox="1">
          <a:spLocks noChangeArrowheads="1"/>
        </xdr:cNvSpPr>
      </xdr:nvSpPr>
      <xdr:spPr bwMode="auto">
        <a:xfrm>
          <a:off x="5351585"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3"/>
    <xdr:sp macro="" textlink="">
      <xdr:nvSpPr>
        <xdr:cNvPr id="970" name="Text Box 87">
          <a:extLst>
            <a:ext uri="{FF2B5EF4-FFF2-40B4-BE49-F238E27FC236}">
              <a16:creationId xmlns:a16="http://schemas.microsoft.com/office/drawing/2014/main" id="{00000000-0008-0000-0100-0000CA030000}"/>
            </a:ext>
          </a:extLst>
        </xdr:cNvPr>
        <xdr:cNvSpPr txBox="1">
          <a:spLocks noChangeArrowheads="1"/>
        </xdr:cNvSpPr>
      </xdr:nvSpPr>
      <xdr:spPr bwMode="auto">
        <a:xfrm>
          <a:off x="4648200"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3"/>
    <xdr:sp macro="" textlink="">
      <xdr:nvSpPr>
        <xdr:cNvPr id="971" name="Text Box 88">
          <a:extLst>
            <a:ext uri="{FF2B5EF4-FFF2-40B4-BE49-F238E27FC236}">
              <a16:creationId xmlns:a16="http://schemas.microsoft.com/office/drawing/2014/main" id="{00000000-0008-0000-0100-0000CB030000}"/>
            </a:ext>
          </a:extLst>
        </xdr:cNvPr>
        <xdr:cNvSpPr txBox="1">
          <a:spLocks noChangeArrowheads="1"/>
        </xdr:cNvSpPr>
      </xdr:nvSpPr>
      <xdr:spPr bwMode="auto">
        <a:xfrm>
          <a:off x="4648200"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3"/>
    <xdr:sp macro="" textlink="">
      <xdr:nvSpPr>
        <xdr:cNvPr id="972" name="Text Box 89">
          <a:extLst>
            <a:ext uri="{FF2B5EF4-FFF2-40B4-BE49-F238E27FC236}">
              <a16:creationId xmlns:a16="http://schemas.microsoft.com/office/drawing/2014/main" id="{00000000-0008-0000-0100-0000CC030000}"/>
            </a:ext>
          </a:extLst>
        </xdr:cNvPr>
        <xdr:cNvSpPr txBox="1">
          <a:spLocks noChangeArrowheads="1"/>
        </xdr:cNvSpPr>
      </xdr:nvSpPr>
      <xdr:spPr bwMode="auto">
        <a:xfrm>
          <a:off x="4648200"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3"/>
    <xdr:sp macro="" textlink="">
      <xdr:nvSpPr>
        <xdr:cNvPr id="973" name="Text Box 90">
          <a:extLst>
            <a:ext uri="{FF2B5EF4-FFF2-40B4-BE49-F238E27FC236}">
              <a16:creationId xmlns:a16="http://schemas.microsoft.com/office/drawing/2014/main" id="{00000000-0008-0000-0100-0000CD030000}"/>
            </a:ext>
          </a:extLst>
        </xdr:cNvPr>
        <xdr:cNvSpPr txBox="1">
          <a:spLocks noChangeArrowheads="1"/>
        </xdr:cNvSpPr>
      </xdr:nvSpPr>
      <xdr:spPr bwMode="auto">
        <a:xfrm>
          <a:off x="4648200"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974" name="Text Box 91">
          <a:extLst>
            <a:ext uri="{FF2B5EF4-FFF2-40B4-BE49-F238E27FC236}">
              <a16:creationId xmlns:a16="http://schemas.microsoft.com/office/drawing/2014/main" id="{00000000-0008-0000-0100-0000CE030000}"/>
            </a:ext>
          </a:extLst>
        </xdr:cNvPr>
        <xdr:cNvSpPr txBox="1">
          <a:spLocks noChangeArrowheads="1"/>
        </xdr:cNvSpPr>
      </xdr:nvSpPr>
      <xdr:spPr bwMode="auto">
        <a:xfrm>
          <a:off x="5351585"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975" name="Text Box 92">
          <a:extLst>
            <a:ext uri="{FF2B5EF4-FFF2-40B4-BE49-F238E27FC236}">
              <a16:creationId xmlns:a16="http://schemas.microsoft.com/office/drawing/2014/main" id="{00000000-0008-0000-0100-0000CF030000}"/>
            </a:ext>
          </a:extLst>
        </xdr:cNvPr>
        <xdr:cNvSpPr txBox="1">
          <a:spLocks noChangeArrowheads="1"/>
        </xdr:cNvSpPr>
      </xdr:nvSpPr>
      <xdr:spPr bwMode="auto">
        <a:xfrm>
          <a:off x="5351585"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976" name="Text Box 93">
          <a:extLst>
            <a:ext uri="{FF2B5EF4-FFF2-40B4-BE49-F238E27FC236}">
              <a16:creationId xmlns:a16="http://schemas.microsoft.com/office/drawing/2014/main" id="{00000000-0008-0000-0100-0000D0030000}"/>
            </a:ext>
          </a:extLst>
        </xdr:cNvPr>
        <xdr:cNvSpPr txBox="1">
          <a:spLocks noChangeArrowheads="1"/>
        </xdr:cNvSpPr>
      </xdr:nvSpPr>
      <xdr:spPr bwMode="auto">
        <a:xfrm>
          <a:off x="5351585"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977" name="Text Box 94">
          <a:extLst>
            <a:ext uri="{FF2B5EF4-FFF2-40B4-BE49-F238E27FC236}">
              <a16:creationId xmlns:a16="http://schemas.microsoft.com/office/drawing/2014/main" id="{00000000-0008-0000-0100-0000D1030000}"/>
            </a:ext>
          </a:extLst>
        </xdr:cNvPr>
        <xdr:cNvSpPr txBox="1">
          <a:spLocks noChangeArrowheads="1"/>
        </xdr:cNvSpPr>
      </xdr:nvSpPr>
      <xdr:spPr bwMode="auto">
        <a:xfrm>
          <a:off x="5351585"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3"/>
    <xdr:sp macro="" textlink="">
      <xdr:nvSpPr>
        <xdr:cNvPr id="978" name="Text Box 87">
          <a:extLst>
            <a:ext uri="{FF2B5EF4-FFF2-40B4-BE49-F238E27FC236}">
              <a16:creationId xmlns:a16="http://schemas.microsoft.com/office/drawing/2014/main" id="{00000000-0008-0000-0100-0000D2030000}"/>
            </a:ext>
          </a:extLst>
        </xdr:cNvPr>
        <xdr:cNvSpPr txBox="1">
          <a:spLocks noChangeArrowheads="1"/>
        </xdr:cNvSpPr>
      </xdr:nvSpPr>
      <xdr:spPr bwMode="auto">
        <a:xfrm>
          <a:off x="4648200"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3"/>
    <xdr:sp macro="" textlink="">
      <xdr:nvSpPr>
        <xdr:cNvPr id="979" name="Text Box 88">
          <a:extLst>
            <a:ext uri="{FF2B5EF4-FFF2-40B4-BE49-F238E27FC236}">
              <a16:creationId xmlns:a16="http://schemas.microsoft.com/office/drawing/2014/main" id="{00000000-0008-0000-0100-0000D3030000}"/>
            </a:ext>
          </a:extLst>
        </xdr:cNvPr>
        <xdr:cNvSpPr txBox="1">
          <a:spLocks noChangeArrowheads="1"/>
        </xdr:cNvSpPr>
      </xdr:nvSpPr>
      <xdr:spPr bwMode="auto">
        <a:xfrm>
          <a:off x="4648200"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3"/>
    <xdr:sp macro="" textlink="">
      <xdr:nvSpPr>
        <xdr:cNvPr id="980" name="Text Box 89">
          <a:extLst>
            <a:ext uri="{FF2B5EF4-FFF2-40B4-BE49-F238E27FC236}">
              <a16:creationId xmlns:a16="http://schemas.microsoft.com/office/drawing/2014/main" id="{00000000-0008-0000-0100-0000D4030000}"/>
            </a:ext>
          </a:extLst>
        </xdr:cNvPr>
        <xdr:cNvSpPr txBox="1">
          <a:spLocks noChangeArrowheads="1"/>
        </xdr:cNvSpPr>
      </xdr:nvSpPr>
      <xdr:spPr bwMode="auto">
        <a:xfrm>
          <a:off x="4648200"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3"/>
    <xdr:sp macro="" textlink="">
      <xdr:nvSpPr>
        <xdr:cNvPr id="981" name="Text Box 90">
          <a:extLst>
            <a:ext uri="{FF2B5EF4-FFF2-40B4-BE49-F238E27FC236}">
              <a16:creationId xmlns:a16="http://schemas.microsoft.com/office/drawing/2014/main" id="{00000000-0008-0000-0100-0000D5030000}"/>
            </a:ext>
          </a:extLst>
        </xdr:cNvPr>
        <xdr:cNvSpPr txBox="1">
          <a:spLocks noChangeArrowheads="1"/>
        </xdr:cNvSpPr>
      </xdr:nvSpPr>
      <xdr:spPr bwMode="auto">
        <a:xfrm>
          <a:off x="4648200"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982" name="Text Box 91">
          <a:extLst>
            <a:ext uri="{FF2B5EF4-FFF2-40B4-BE49-F238E27FC236}">
              <a16:creationId xmlns:a16="http://schemas.microsoft.com/office/drawing/2014/main" id="{00000000-0008-0000-0100-0000D6030000}"/>
            </a:ext>
          </a:extLst>
        </xdr:cNvPr>
        <xdr:cNvSpPr txBox="1">
          <a:spLocks noChangeArrowheads="1"/>
        </xdr:cNvSpPr>
      </xdr:nvSpPr>
      <xdr:spPr bwMode="auto">
        <a:xfrm>
          <a:off x="5351585"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983" name="Text Box 92">
          <a:extLst>
            <a:ext uri="{FF2B5EF4-FFF2-40B4-BE49-F238E27FC236}">
              <a16:creationId xmlns:a16="http://schemas.microsoft.com/office/drawing/2014/main" id="{00000000-0008-0000-0100-0000D7030000}"/>
            </a:ext>
          </a:extLst>
        </xdr:cNvPr>
        <xdr:cNvSpPr txBox="1">
          <a:spLocks noChangeArrowheads="1"/>
        </xdr:cNvSpPr>
      </xdr:nvSpPr>
      <xdr:spPr bwMode="auto">
        <a:xfrm>
          <a:off x="5351585"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984" name="Text Box 93">
          <a:extLst>
            <a:ext uri="{FF2B5EF4-FFF2-40B4-BE49-F238E27FC236}">
              <a16:creationId xmlns:a16="http://schemas.microsoft.com/office/drawing/2014/main" id="{00000000-0008-0000-0100-0000D8030000}"/>
            </a:ext>
          </a:extLst>
        </xdr:cNvPr>
        <xdr:cNvSpPr txBox="1">
          <a:spLocks noChangeArrowheads="1"/>
        </xdr:cNvSpPr>
      </xdr:nvSpPr>
      <xdr:spPr bwMode="auto">
        <a:xfrm>
          <a:off x="5351585"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985" name="Text Box 94">
          <a:extLst>
            <a:ext uri="{FF2B5EF4-FFF2-40B4-BE49-F238E27FC236}">
              <a16:creationId xmlns:a16="http://schemas.microsoft.com/office/drawing/2014/main" id="{00000000-0008-0000-0100-0000D9030000}"/>
            </a:ext>
          </a:extLst>
        </xdr:cNvPr>
        <xdr:cNvSpPr txBox="1">
          <a:spLocks noChangeArrowheads="1"/>
        </xdr:cNvSpPr>
      </xdr:nvSpPr>
      <xdr:spPr bwMode="auto">
        <a:xfrm>
          <a:off x="5351585"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3"/>
    <xdr:sp macro="" textlink="">
      <xdr:nvSpPr>
        <xdr:cNvPr id="986" name="Text Box 87">
          <a:extLst>
            <a:ext uri="{FF2B5EF4-FFF2-40B4-BE49-F238E27FC236}">
              <a16:creationId xmlns:a16="http://schemas.microsoft.com/office/drawing/2014/main" id="{00000000-0008-0000-0100-0000DA030000}"/>
            </a:ext>
          </a:extLst>
        </xdr:cNvPr>
        <xdr:cNvSpPr txBox="1">
          <a:spLocks noChangeArrowheads="1"/>
        </xdr:cNvSpPr>
      </xdr:nvSpPr>
      <xdr:spPr bwMode="auto">
        <a:xfrm>
          <a:off x="4648200"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3"/>
    <xdr:sp macro="" textlink="">
      <xdr:nvSpPr>
        <xdr:cNvPr id="987" name="Text Box 88">
          <a:extLst>
            <a:ext uri="{FF2B5EF4-FFF2-40B4-BE49-F238E27FC236}">
              <a16:creationId xmlns:a16="http://schemas.microsoft.com/office/drawing/2014/main" id="{00000000-0008-0000-0100-0000DB030000}"/>
            </a:ext>
          </a:extLst>
        </xdr:cNvPr>
        <xdr:cNvSpPr txBox="1">
          <a:spLocks noChangeArrowheads="1"/>
        </xdr:cNvSpPr>
      </xdr:nvSpPr>
      <xdr:spPr bwMode="auto">
        <a:xfrm>
          <a:off x="4648200"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3"/>
    <xdr:sp macro="" textlink="">
      <xdr:nvSpPr>
        <xdr:cNvPr id="988" name="Text Box 89">
          <a:extLst>
            <a:ext uri="{FF2B5EF4-FFF2-40B4-BE49-F238E27FC236}">
              <a16:creationId xmlns:a16="http://schemas.microsoft.com/office/drawing/2014/main" id="{00000000-0008-0000-0100-0000DC030000}"/>
            </a:ext>
          </a:extLst>
        </xdr:cNvPr>
        <xdr:cNvSpPr txBox="1">
          <a:spLocks noChangeArrowheads="1"/>
        </xdr:cNvSpPr>
      </xdr:nvSpPr>
      <xdr:spPr bwMode="auto">
        <a:xfrm>
          <a:off x="4648200"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3"/>
    <xdr:sp macro="" textlink="">
      <xdr:nvSpPr>
        <xdr:cNvPr id="989" name="Text Box 90">
          <a:extLst>
            <a:ext uri="{FF2B5EF4-FFF2-40B4-BE49-F238E27FC236}">
              <a16:creationId xmlns:a16="http://schemas.microsoft.com/office/drawing/2014/main" id="{00000000-0008-0000-0100-0000DD030000}"/>
            </a:ext>
          </a:extLst>
        </xdr:cNvPr>
        <xdr:cNvSpPr txBox="1">
          <a:spLocks noChangeArrowheads="1"/>
        </xdr:cNvSpPr>
      </xdr:nvSpPr>
      <xdr:spPr bwMode="auto">
        <a:xfrm>
          <a:off x="4648200"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990" name="Text Box 91">
          <a:extLst>
            <a:ext uri="{FF2B5EF4-FFF2-40B4-BE49-F238E27FC236}">
              <a16:creationId xmlns:a16="http://schemas.microsoft.com/office/drawing/2014/main" id="{00000000-0008-0000-0100-0000DE030000}"/>
            </a:ext>
          </a:extLst>
        </xdr:cNvPr>
        <xdr:cNvSpPr txBox="1">
          <a:spLocks noChangeArrowheads="1"/>
        </xdr:cNvSpPr>
      </xdr:nvSpPr>
      <xdr:spPr bwMode="auto">
        <a:xfrm>
          <a:off x="5351585"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991" name="Text Box 92">
          <a:extLst>
            <a:ext uri="{FF2B5EF4-FFF2-40B4-BE49-F238E27FC236}">
              <a16:creationId xmlns:a16="http://schemas.microsoft.com/office/drawing/2014/main" id="{00000000-0008-0000-0100-0000DF030000}"/>
            </a:ext>
          </a:extLst>
        </xdr:cNvPr>
        <xdr:cNvSpPr txBox="1">
          <a:spLocks noChangeArrowheads="1"/>
        </xdr:cNvSpPr>
      </xdr:nvSpPr>
      <xdr:spPr bwMode="auto">
        <a:xfrm>
          <a:off x="5351585"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992" name="Text Box 93">
          <a:extLst>
            <a:ext uri="{FF2B5EF4-FFF2-40B4-BE49-F238E27FC236}">
              <a16:creationId xmlns:a16="http://schemas.microsoft.com/office/drawing/2014/main" id="{00000000-0008-0000-0100-0000E0030000}"/>
            </a:ext>
          </a:extLst>
        </xdr:cNvPr>
        <xdr:cNvSpPr txBox="1">
          <a:spLocks noChangeArrowheads="1"/>
        </xdr:cNvSpPr>
      </xdr:nvSpPr>
      <xdr:spPr bwMode="auto">
        <a:xfrm>
          <a:off x="5351585"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993" name="Text Box 94">
          <a:extLst>
            <a:ext uri="{FF2B5EF4-FFF2-40B4-BE49-F238E27FC236}">
              <a16:creationId xmlns:a16="http://schemas.microsoft.com/office/drawing/2014/main" id="{00000000-0008-0000-0100-0000E1030000}"/>
            </a:ext>
          </a:extLst>
        </xdr:cNvPr>
        <xdr:cNvSpPr txBox="1">
          <a:spLocks noChangeArrowheads="1"/>
        </xdr:cNvSpPr>
      </xdr:nvSpPr>
      <xdr:spPr bwMode="auto">
        <a:xfrm>
          <a:off x="5351585"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3"/>
    <xdr:sp macro="" textlink="">
      <xdr:nvSpPr>
        <xdr:cNvPr id="994" name="Text Box 87">
          <a:extLst>
            <a:ext uri="{FF2B5EF4-FFF2-40B4-BE49-F238E27FC236}">
              <a16:creationId xmlns:a16="http://schemas.microsoft.com/office/drawing/2014/main" id="{00000000-0008-0000-0100-0000E2030000}"/>
            </a:ext>
          </a:extLst>
        </xdr:cNvPr>
        <xdr:cNvSpPr txBox="1">
          <a:spLocks noChangeArrowheads="1"/>
        </xdr:cNvSpPr>
      </xdr:nvSpPr>
      <xdr:spPr bwMode="auto">
        <a:xfrm>
          <a:off x="4648200"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3"/>
    <xdr:sp macro="" textlink="">
      <xdr:nvSpPr>
        <xdr:cNvPr id="995" name="Text Box 88">
          <a:extLst>
            <a:ext uri="{FF2B5EF4-FFF2-40B4-BE49-F238E27FC236}">
              <a16:creationId xmlns:a16="http://schemas.microsoft.com/office/drawing/2014/main" id="{00000000-0008-0000-0100-0000E3030000}"/>
            </a:ext>
          </a:extLst>
        </xdr:cNvPr>
        <xdr:cNvSpPr txBox="1">
          <a:spLocks noChangeArrowheads="1"/>
        </xdr:cNvSpPr>
      </xdr:nvSpPr>
      <xdr:spPr bwMode="auto">
        <a:xfrm>
          <a:off x="4648200"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3"/>
    <xdr:sp macro="" textlink="">
      <xdr:nvSpPr>
        <xdr:cNvPr id="996" name="Text Box 89">
          <a:extLst>
            <a:ext uri="{FF2B5EF4-FFF2-40B4-BE49-F238E27FC236}">
              <a16:creationId xmlns:a16="http://schemas.microsoft.com/office/drawing/2014/main" id="{00000000-0008-0000-0100-0000E4030000}"/>
            </a:ext>
          </a:extLst>
        </xdr:cNvPr>
        <xdr:cNvSpPr txBox="1">
          <a:spLocks noChangeArrowheads="1"/>
        </xdr:cNvSpPr>
      </xdr:nvSpPr>
      <xdr:spPr bwMode="auto">
        <a:xfrm>
          <a:off x="4648200"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3"/>
    <xdr:sp macro="" textlink="">
      <xdr:nvSpPr>
        <xdr:cNvPr id="997" name="Text Box 90">
          <a:extLst>
            <a:ext uri="{FF2B5EF4-FFF2-40B4-BE49-F238E27FC236}">
              <a16:creationId xmlns:a16="http://schemas.microsoft.com/office/drawing/2014/main" id="{00000000-0008-0000-0100-0000E5030000}"/>
            </a:ext>
          </a:extLst>
        </xdr:cNvPr>
        <xdr:cNvSpPr txBox="1">
          <a:spLocks noChangeArrowheads="1"/>
        </xdr:cNvSpPr>
      </xdr:nvSpPr>
      <xdr:spPr bwMode="auto">
        <a:xfrm>
          <a:off x="4648200"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998" name="Text Box 91">
          <a:extLst>
            <a:ext uri="{FF2B5EF4-FFF2-40B4-BE49-F238E27FC236}">
              <a16:creationId xmlns:a16="http://schemas.microsoft.com/office/drawing/2014/main" id="{00000000-0008-0000-0100-0000E6030000}"/>
            </a:ext>
          </a:extLst>
        </xdr:cNvPr>
        <xdr:cNvSpPr txBox="1">
          <a:spLocks noChangeArrowheads="1"/>
        </xdr:cNvSpPr>
      </xdr:nvSpPr>
      <xdr:spPr bwMode="auto">
        <a:xfrm>
          <a:off x="5351585"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999" name="Text Box 92">
          <a:extLst>
            <a:ext uri="{FF2B5EF4-FFF2-40B4-BE49-F238E27FC236}">
              <a16:creationId xmlns:a16="http://schemas.microsoft.com/office/drawing/2014/main" id="{00000000-0008-0000-0100-0000E7030000}"/>
            </a:ext>
          </a:extLst>
        </xdr:cNvPr>
        <xdr:cNvSpPr txBox="1">
          <a:spLocks noChangeArrowheads="1"/>
        </xdr:cNvSpPr>
      </xdr:nvSpPr>
      <xdr:spPr bwMode="auto">
        <a:xfrm>
          <a:off x="5351585"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000" name="Text Box 93">
          <a:extLst>
            <a:ext uri="{FF2B5EF4-FFF2-40B4-BE49-F238E27FC236}">
              <a16:creationId xmlns:a16="http://schemas.microsoft.com/office/drawing/2014/main" id="{00000000-0008-0000-0100-0000E8030000}"/>
            </a:ext>
          </a:extLst>
        </xdr:cNvPr>
        <xdr:cNvSpPr txBox="1">
          <a:spLocks noChangeArrowheads="1"/>
        </xdr:cNvSpPr>
      </xdr:nvSpPr>
      <xdr:spPr bwMode="auto">
        <a:xfrm>
          <a:off x="5351585"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001" name="Text Box 94">
          <a:extLst>
            <a:ext uri="{FF2B5EF4-FFF2-40B4-BE49-F238E27FC236}">
              <a16:creationId xmlns:a16="http://schemas.microsoft.com/office/drawing/2014/main" id="{00000000-0008-0000-0100-0000E9030000}"/>
            </a:ext>
          </a:extLst>
        </xdr:cNvPr>
        <xdr:cNvSpPr txBox="1">
          <a:spLocks noChangeArrowheads="1"/>
        </xdr:cNvSpPr>
      </xdr:nvSpPr>
      <xdr:spPr bwMode="auto">
        <a:xfrm>
          <a:off x="5351585"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3"/>
    <xdr:sp macro="" textlink="">
      <xdr:nvSpPr>
        <xdr:cNvPr id="1002" name="Text Box 87">
          <a:extLst>
            <a:ext uri="{FF2B5EF4-FFF2-40B4-BE49-F238E27FC236}">
              <a16:creationId xmlns:a16="http://schemas.microsoft.com/office/drawing/2014/main" id="{00000000-0008-0000-0100-0000EA030000}"/>
            </a:ext>
          </a:extLst>
        </xdr:cNvPr>
        <xdr:cNvSpPr txBox="1">
          <a:spLocks noChangeArrowheads="1"/>
        </xdr:cNvSpPr>
      </xdr:nvSpPr>
      <xdr:spPr bwMode="auto">
        <a:xfrm>
          <a:off x="4648200"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3"/>
    <xdr:sp macro="" textlink="">
      <xdr:nvSpPr>
        <xdr:cNvPr id="1003" name="Text Box 88">
          <a:extLst>
            <a:ext uri="{FF2B5EF4-FFF2-40B4-BE49-F238E27FC236}">
              <a16:creationId xmlns:a16="http://schemas.microsoft.com/office/drawing/2014/main" id="{00000000-0008-0000-0100-0000EB030000}"/>
            </a:ext>
          </a:extLst>
        </xdr:cNvPr>
        <xdr:cNvSpPr txBox="1">
          <a:spLocks noChangeArrowheads="1"/>
        </xdr:cNvSpPr>
      </xdr:nvSpPr>
      <xdr:spPr bwMode="auto">
        <a:xfrm>
          <a:off x="4648200"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3"/>
    <xdr:sp macro="" textlink="">
      <xdr:nvSpPr>
        <xdr:cNvPr id="1004" name="Text Box 89">
          <a:extLst>
            <a:ext uri="{FF2B5EF4-FFF2-40B4-BE49-F238E27FC236}">
              <a16:creationId xmlns:a16="http://schemas.microsoft.com/office/drawing/2014/main" id="{00000000-0008-0000-0100-0000EC030000}"/>
            </a:ext>
          </a:extLst>
        </xdr:cNvPr>
        <xdr:cNvSpPr txBox="1">
          <a:spLocks noChangeArrowheads="1"/>
        </xdr:cNvSpPr>
      </xdr:nvSpPr>
      <xdr:spPr bwMode="auto">
        <a:xfrm>
          <a:off x="4648200"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3"/>
    <xdr:sp macro="" textlink="">
      <xdr:nvSpPr>
        <xdr:cNvPr id="1005" name="Text Box 90">
          <a:extLst>
            <a:ext uri="{FF2B5EF4-FFF2-40B4-BE49-F238E27FC236}">
              <a16:creationId xmlns:a16="http://schemas.microsoft.com/office/drawing/2014/main" id="{00000000-0008-0000-0100-0000ED030000}"/>
            </a:ext>
          </a:extLst>
        </xdr:cNvPr>
        <xdr:cNvSpPr txBox="1">
          <a:spLocks noChangeArrowheads="1"/>
        </xdr:cNvSpPr>
      </xdr:nvSpPr>
      <xdr:spPr bwMode="auto">
        <a:xfrm>
          <a:off x="4648200"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006" name="Text Box 91">
          <a:extLst>
            <a:ext uri="{FF2B5EF4-FFF2-40B4-BE49-F238E27FC236}">
              <a16:creationId xmlns:a16="http://schemas.microsoft.com/office/drawing/2014/main" id="{00000000-0008-0000-0100-0000EE030000}"/>
            </a:ext>
          </a:extLst>
        </xdr:cNvPr>
        <xdr:cNvSpPr txBox="1">
          <a:spLocks noChangeArrowheads="1"/>
        </xdr:cNvSpPr>
      </xdr:nvSpPr>
      <xdr:spPr bwMode="auto">
        <a:xfrm>
          <a:off x="5351585"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007" name="Text Box 92">
          <a:extLst>
            <a:ext uri="{FF2B5EF4-FFF2-40B4-BE49-F238E27FC236}">
              <a16:creationId xmlns:a16="http://schemas.microsoft.com/office/drawing/2014/main" id="{00000000-0008-0000-0100-0000EF030000}"/>
            </a:ext>
          </a:extLst>
        </xdr:cNvPr>
        <xdr:cNvSpPr txBox="1">
          <a:spLocks noChangeArrowheads="1"/>
        </xdr:cNvSpPr>
      </xdr:nvSpPr>
      <xdr:spPr bwMode="auto">
        <a:xfrm>
          <a:off x="5351585"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008" name="Text Box 93">
          <a:extLst>
            <a:ext uri="{FF2B5EF4-FFF2-40B4-BE49-F238E27FC236}">
              <a16:creationId xmlns:a16="http://schemas.microsoft.com/office/drawing/2014/main" id="{00000000-0008-0000-0100-0000F0030000}"/>
            </a:ext>
          </a:extLst>
        </xdr:cNvPr>
        <xdr:cNvSpPr txBox="1">
          <a:spLocks noChangeArrowheads="1"/>
        </xdr:cNvSpPr>
      </xdr:nvSpPr>
      <xdr:spPr bwMode="auto">
        <a:xfrm>
          <a:off x="5351585"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009" name="Text Box 94">
          <a:extLst>
            <a:ext uri="{FF2B5EF4-FFF2-40B4-BE49-F238E27FC236}">
              <a16:creationId xmlns:a16="http://schemas.microsoft.com/office/drawing/2014/main" id="{00000000-0008-0000-0100-0000F1030000}"/>
            </a:ext>
          </a:extLst>
        </xdr:cNvPr>
        <xdr:cNvSpPr txBox="1">
          <a:spLocks noChangeArrowheads="1"/>
        </xdr:cNvSpPr>
      </xdr:nvSpPr>
      <xdr:spPr bwMode="auto">
        <a:xfrm>
          <a:off x="5351585"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3"/>
    <xdr:sp macro="" textlink="">
      <xdr:nvSpPr>
        <xdr:cNvPr id="1010" name="Text Box 87">
          <a:extLst>
            <a:ext uri="{FF2B5EF4-FFF2-40B4-BE49-F238E27FC236}">
              <a16:creationId xmlns:a16="http://schemas.microsoft.com/office/drawing/2014/main" id="{00000000-0008-0000-0100-0000F2030000}"/>
            </a:ext>
          </a:extLst>
        </xdr:cNvPr>
        <xdr:cNvSpPr txBox="1">
          <a:spLocks noChangeArrowheads="1"/>
        </xdr:cNvSpPr>
      </xdr:nvSpPr>
      <xdr:spPr bwMode="auto">
        <a:xfrm>
          <a:off x="4648200"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3"/>
    <xdr:sp macro="" textlink="">
      <xdr:nvSpPr>
        <xdr:cNvPr id="1011" name="Text Box 88">
          <a:extLst>
            <a:ext uri="{FF2B5EF4-FFF2-40B4-BE49-F238E27FC236}">
              <a16:creationId xmlns:a16="http://schemas.microsoft.com/office/drawing/2014/main" id="{00000000-0008-0000-0100-0000F3030000}"/>
            </a:ext>
          </a:extLst>
        </xdr:cNvPr>
        <xdr:cNvSpPr txBox="1">
          <a:spLocks noChangeArrowheads="1"/>
        </xdr:cNvSpPr>
      </xdr:nvSpPr>
      <xdr:spPr bwMode="auto">
        <a:xfrm>
          <a:off x="4648200"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3"/>
    <xdr:sp macro="" textlink="">
      <xdr:nvSpPr>
        <xdr:cNvPr id="1012" name="Text Box 89">
          <a:extLst>
            <a:ext uri="{FF2B5EF4-FFF2-40B4-BE49-F238E27FC236}">
              <a16:creationId xmlns:a16="http://schemas.microsoft.com/office/drawing/2014/main" id="{00000000-0008-0000-0100-0000F4030000}"/>
            </a:ext>
          </a:extLst>
        </xdr:cNvPr>
        <xdr:cNvSpPr txBox="1">
          <a:spLocks noChangeArrowheads="1"/>
        </xdr:cNvSpPr>
      </xdr:nvSpPr>
      <xdr:spPr bwMode="auto">
        <a:xfrm>
          <a:off x="4648200"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3"/>
    <xdr:sp macro="" textlink="">
      <xdr:nvSpPr>
        <xdr:cNvPr id="1013" name="Text Box 90">
          <a:extLst>
            <a:ext uri="{FF2B5EF4-FFF2-40B4-BE49-F238E27FC236}">
              <a16:creationId xmlns:a16="http://schemas.microsoft.com/office/drawing/2014/main" id="{00000000-0008-0000-0100-0000F5030000}"/>
            </a:ext>
          </a:extLst>
        </xdr:cNvPr>
        <xdr:cNvSpPr txBox="1">
          <a:spLocks noChangeArrowheads="1"/>
        </xdr:cNvSpPr>
      </xdr:nvSpPr>
      <xdr:spPr bwMode="auto">
        <a:xfrm>
          <a:off x="4648200"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014" name="Text Box 91">
          <a:extLst>
            <a:ext uri="{FF2B5EF4-FFF2-40B4-BE49-F238E27FC236}">
              <a16:creationId xmlns:a16="http://schemas.microsoft.com/office/drawing/2014/main" id="{00000000-0008-0000-0100-0000F6030000}"/>
            </a:ext>
          </a:extLst>
        </xdr:cNvPr>
        <xdr:cNvSpPr txBox="1">
          <a:spLocks noChangeArrowheads="1"/>
        </xdr:cNvSpPr>
      </xdr:nvSpPr>
      <xdr:spPr bwMode="auto">
        <a:xfrm>
          <a:off x="5351585"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015" name="Text Box 92">
          <a:extLst>
            <a:ext uri="{FF2B5EF4-FFF2-40B4-BE49-F238E27FC236}">
              <a16:creationId xmlns:a16="http://schemas.microsoft.com/office/drawing/2014/main" id="{00000000-0008-0000-0100-0000F7030000}"/>
            </a:ext>
          </a:extLst>
        </xdr:cNvPr>
        <xdr:cNvSpPr txBox="1">
          <a:spLocks noChangeArrowheads="1"/>
        </xdr:cNvSpPr>
      </xdr:nvSpPr>
      <xdr:spPr bwMode="auto">
        <a:xfrm>
          <a:off x="5351585"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016" name="Text Box 93">
          <a:extLst>
            <a:ext uri="{FF2B5EF4-FFF2-40B4-BE49-F238E27FC236}">
              <a16:creationId xmlns:a16="http://schemas.microsoft.com/office/drawing/2014/main" id="{00000000-0008-0000-0100-0000F8030000}"/>
            </a:ext>
          </a:extLst>
        </xdr:cNvPr>
        <xdr:cNvSpPr txBox="1">
          <a:spLocks noChangeArrowheads="1"/>
        </xdr:cNvSpPr>
      </xdr:nvSpPr>
      <xdr:spPr bwMode="auto">
        <a:xfrm>
          <a:off x="5351585"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017" name="Text Box 94">
          <a:extLst>
            <a:ext uri="{FF2B5EF4-FFF2-40B4-BE49-F238E27FC236}">
              <a16:creationId xmlns:a16="http://schemas.microsoft.com/office/drawing/2014/main" id="{00000000-0008-0000-0100-0000F9030000}"/>
            </a:ext>
          </a:extLst>
        </xdr:cNvPr>
        <xdr:cNvSpPr txBox="1">
          <a:spLocks noChangeArrowheads="1"/>
        </xdr:cNvSpPr>
      </xdr:nvSpPr>
      <xdr:spPr bwMode="auto">
        <a:xfrm>
          <a:off x="5351585"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3"/>
    <xdr:sp macro="" textlink="">
      <xdr:nvSpPr>
        <xdr:cNvPr id="1018" name="Text Box 87">
          <a:extLst>
            <a:ext uri="{FF2B5EF4-FFF2-40B4-BE49-F238E27FC236}">
              <a16:creationId xmlns:a16="http://schemas.microsoft.com/office/drawing/2014/main" id="{00000000-0008-0000-0100-0000FA030000}"/>
            </a:ext>
          </a:extLst>
        </xdr:cNvPr>
        <xdr:cNvSpPr txBox="1">
          <a:spLocks noChangeArrowheads="1"/>
        </xdr:cNvSpPr>
      </xdr:nvSpPr>
      <xdr:spPr bwMode="auto">
        <a:xfrm>
          <a:off x="4648200"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3"/>
    <xdr:sp macro="" textlink="">
      <xdr:nvSpPr>
        <xdr:cNvPr id="1019" name="Text Box 88">
          <a:extLst>
            <a:ext uri="{FF2B5EF4-FFF2-40B4-BE49-F238E27FC236}">
              <a16:creationId xmlns:a16="http://schemas.microsoft.com/office/drawing/2014/main" id="{00000000-0008-0000-0100-0000FB030000}"/>
            </a:ext>
          </a:extLst>
        </xdr:cNvPr>
        <xdr:cNvSpPr txBox="1">
          <a:spLocks noChangeArrowheads="1"/>
        </xdr:cNvSpPr>
      </xdr:nvSpPr>
      <xdr:spPr bwMode="auto">
        <a:xfrm>
          <a:off x="4648200"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3"/>
    <xdr:sp macro="" textlink="">
      <xdr:nvSpPr>
        <xdr:cNvPr id="1020" name="Text Box 89">
          <a:extLst>
            <a:ext uri="{FF2B5EF4-FFF2-40B4-BE49-F238E27FC236}">
              <a16:creationId xmlns:a16="http://schemas.microsoft.com/office/drawing/2014/main" id="{00000000-0008-0000-0100-0000FC030000}"/>
            </a:ext>
          </a:extLst>
        </xdr:cNvPr>
        <xdr:cNvSpPr txBox="1">
          <a:spLocks noChangeArrowheads="1"/>
        </xdr:cNvSpPr>
      </xdr:nvSpPr>
      <xdr:spPr bwMode="auto">
        <a:xfrm>
          <a:off x="4648200"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3"/>
    <xdr:sp macro="" textlink="">
      <xdr:nvSpPr>
        <xdr:cNvPr id="1021" name="Text Box 90">
          <a:extLst>
            <a:ext uri="{FF2B5EF4-FFF2-40B4-BE49-F238E27FC236}">
              <a16:creationId xmlns:a16="http://schemas.microsoft.com/office/drawing/2014/main" id="{00000000-0008-0000-0100-0000FD030000}"/>
            </a:ext>
          </a:extLst>
        </xdr:cNvPr>
        <xdr:cNvSpPr txBox="1">
          <a:spLocks noChangeArrowheads="1"/>
        </xdr:cNvSpPr>
      </xdr:nvSpPr>
      <xdr:spPr bwMode="auto">
        <a:xfrm>
          <a:off x="4648200"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022" name="Text Box 91">
          <a:extLst>
            <a:ext uri="{FF2B5EF4-FFF2-40B4-BE49-F238E27FC236}">
              <a16:creationId xmlns:a16="http://schemas.microsoft.com/office/drawing/2014/main" id="{00000000-0008-0000-0100-0000FE030000}"/>
            </a:ext>
          </a:extLst>
        </xdr:cNvPr>
        <xdr:cNvSpPr txBox="1">
          <a:spLocks noChangeArrowheads="1"/>
        </xdr:cNvSpPr>
      </xdr:nvSpPr>
      <xdr:spPr bwMode="auto">
        <a:xfrm>
          <a:off x="5351585"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023" name="Text Box 92">
          <a:extLst>
            <a:ext uri="{FF2B5EF4-FFF2-40B4-BE49-F238E27FC236}">
              <a16:creationId xmlns:a16="http://schemas.microsoft.com/office/drawing/2014/main" id="{00000000-0008-0000-0100-0000FF030000}"/>
            </a:ext>
          </a:extLst>
        </xdr:cNvPr>
        <xdr:cNvSpPr txBox="1">
          <a:spLocks noChangeArrowheads="1"/>
        </xdr:cNvSpPr>
      </xdr:nvSpPr>
      <xdr:spPr bwMode="auto">
        <a:xfrm>
          <a:off x="5351585"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024" name="Text Box 93">
          <a:extLst>
            <a:ext uri="{FF2B5EF4-FFF2-40B4-BE49-F238E27FC236}">
              <a16:creationId xmlns:a16="http://schemas.microsoft.com/office/drawing/2014/main" id="{00000000-0008-0000-0100-000000040000}"/>
            </a:ext>
          </a:extLst>
        </xdr:cNvPr>
        <xdr:cNvSpPr txBox="1">
          <a:spLocks noChangeArrowheads="1"/>
        </xdr:cNvSpPr>
      </xdr:nvSpPr>
      <xdr:spPr bwMode="auto">
        <a:xfrm>
          <a:off x="5351585"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025" name="Text Box 94">
          <a:extLst>
            <a:ext uri="{FF2B5EF4-FFF2-40B4-BE49-F238E27FC236}">
              <a16:creationId xmlns:a16="http://schemas.microsoft.com/office/drawing/2014/main" id="{00000000-0008-0000-0100-000001040000}"/>
            </a:ext>
          </a:extLst>
        </xdr:cNvPr>
        <xdr:cNvSpPr txBox="1">
          <a:spLocks noChangeArrowheads="1"/>
        </xdr:cNvSpPr>
      </xdr:nvSpPr>
      <xdr:spPr bwMode="auto">
        <a:xfrm>
          <a:off x="5351585"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3"/>
    <xdr:sp macro="" textlink="">
      <xdr:nvSpPr>
        <xdr:cNvPr id="1026" name="Text Box 87">
          <a:extLst>
            <a:ext uri="{FF2B5EF4-FFF2-40B4-BE49-F238E27FC236}">
              <a16:creationId xmlns:a16="http://schemas.microsoft.com/office/drawing/2014/main" id="{00000000-0008-0000-0100-000002040000}"/>
            </a:ext>
          </a:extLst>
        </xdr:cNvPr>
        <xdr:cNvSpPr txBox="1">
          <a:spLocks noChangeArrowheads="1"/>
        </xdr:cNvSpPr>
      </xdr:nvSpPr>
      <xdr:spPr bwMode="auto">
        <a:xfrm>
          <a:off x="4648200"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3"/>
    <xdr:sp macro="" textlink="">
      <xdr:nvSpPr>
        <xdr:cNvPr id="1027" name="Text Box 88">
          <a:extLst>
            <a:ext uri="{FF2B5EF4-FFF2-40B4-BE49-F238E27FC236}">
              <a16:creationId xmlns:a16="http://schemas.microsoft.com/office/drawing/2014/main" id="{00000000-0008-0000-0100-000003040000}"/>
            </a:ext>
          </a:extLst>
        </xdr:cNvPr>
        <xdr:cNvSpPr txBox="1">
          <a:spLocks noChangeArrowheads="1"/>
        </xdr:cNvSpPr>
      </xdr:nvSpPr>
      <xdr:spPr bwMode="auto">
        <a:xfrm>
          <a:off x="4648200"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3"/>
    <xdr:sp macro="" textlink="">
      <xdr:nvSpPr>
        <xdr:cNvPr id="1028" name="Text Box 89">
          <a:extLst>
            <a:ext uri="{FF2B5EF4-FFF2-40B4-BE49-F238E27FC236}">
              <a16:creationId xmlns:a16="http://schemas.microsoft.com/office/drawing/2014/main" id="{00000000-0008-0000-0100-000004040000}"/>
            </a:ext>
          </a:extLst>
        </xdr:cNvPr>
        <xdr:cNvSpPr txBox="1">
          <a:spLocks noChangeArrowheads="1"/>
        </xdr:cNvSpPr>
      </xdr:nvSpPr>
      <xdr:spPr bwMode="auto">
        <a:xfrm>
          <a:off x="4648200"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3"/>
    <xdr:sp macro="" textlink="">
      <xdr:nvSpPr>
        <xdr:cNvPr id="1029" name="Text Box 90">
          <a:extLst>
            <a:ext uri="{FF2B5EF4-FFF2-40B4-BE49-F238E27FC236}">
              <a16:creationId xmlns:a16="http://schemas.microsoft.com/office/drawing/2014/main" id="{00000000-0008-0000-0100-000005040000}"/>
            </a:ext>
          </a:extLst>
        </xdr:cNvPr>
        <xdr:cNvSpPr txBox="1">
          <a:spLocks noChangeArrowheads="1"/>
        </xdr:cNvSpPr>
      </xdr:nvSpPr>
      <xdr:spPr bwMode="auto">
        <a:xfrm>
          <a:off x="4648200"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030" name="Text Box 91">
          <a:extLst>
            <a:ext uri="{FF2B5EF4-FFF2-40B4-BE49-F238E27FC236}">
              <a16:creationId xmlns:a16="http://schemas.microsoft.com/office/drawing/2014/main" id="{00000000-0008-0000-0100-000006040000}"/>
            </a:ext>
          </a:extLst>
        </xdr:cNvPr>
        <xdr:cNvSpPr txBox="1">
          <a:spLocks noChangeArrowheads="1"/>
        </xdr:cNvSpPr>
      </xdr:nvSpPr>
      <xdr:spPr bwMode="auto">
        <a:xfrm>
          <a:off x="5351585"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031" name="Text Box 92">
          <a:extLst>
            <a:ext uri="{FF2B5EF4-FFF2-40B4-BE49-F238E27FC236}">
              <a16:creationId xmlns:a16="http://schemas.microsoft.com/office/drawing/2014/main" id="{00000000-0008-0000-0100-000007040000}"/>
            </a:ext>
          </a:extLst>
        </xdr:cNvPr>
        <xdr:cNvSpPr txBox="1">
          <a:spLocks noChangeArrowheads="1"/>
        </xdr:cNvSpPr>
      </xdr:nvSpPr>
      <xdr:spPr bwMode="auto">
        <a:xfrm>
          <a:off x="5351585"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032" name="Text Box 93">
          <a:extLst>
            <a:ext uri="{FF2B5EF4-FFF2-40B4-BE49-F238E27FC236}">
              <a16:creationId xmlns:a16="http://schemas.microsoft.com/office/drawing/2014/main" id="{00000000-0008-0000-0100-000008040000}"/>
            </a:ext>
          </a:extLst>
        </xdr:cNvPr>
        <xdr:cNvSpPr txBox="1">
          <a:spLocks noChangeArrowheads="1"/>
        </xdr:cNvSpPr>
      </xdr:nvSpPr>
      <xdr:spPr bwMode="auto">
        <a:xfrm>
          <a:off x="5351585"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033" name="Text Box 94">
          <a:extLst>
            <a:ext uri="{FF2B5EF4-FFF2-40B4-BE49-F238E27FC236}">
              <a16:creationId xmlns:a16="http://schemas.microsoft.com/office/drawing/2014/main" id="{00000000-0008-0000-0100-000009040000}"/>
            </a:ext>
          </a:extLst>
        </xdr:cNvPr>
        <xdr:cNvSpPr txBox="1">
          <a:spLocks noChangeArrowheads="1"/>
        </xdr:cNvSpPr>
      </xdr:nvSpPr>
      <xdr:spPr bwMode="auto">
        <a:xfrm>
          <a:off x="5351585"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3"/>
    <xdr:sp macro="" textlink="">
      <xdr:nvSpPr>
        <xdr:cNvPr id="1034" name="Text Box 87">
          <a:extLst>
            <a:ext uri="{FF2B5EF4-FFF2-40B4-BE49-F238E27FC236}">
              <a16:creationId xmlns:a16="http://schemas.microsoft.com/office/drawing/2014/main" id="{00000000-0008-0000-0100-00000A040000}"/>
            </a:ext>
          </a:extLst>
        </xdr:cNvPr>
        <xdr:cNvSpPr txBox="1">
          <a:spLocks noChangeArrowheads="1"/>
        </xdr:cNvSpPr>
      </xdr:nvSpPr>
      <xdr:spPr bwMode="auto">
        <a:xfrm>
          <a:off x="4648200"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3"/>
    <xdr:sp macro="" textlink="">
      <xdr:nvSpPr>
        <xdr:cNvPr id="1035" name="Text Box 88">
          <a:extLst>
            <a:ext uri="{FF2B5EF4-FFF2-40B4-BE49-F238E27FC236}">
              <a16:creationId xmlns:a16="http://schemas.microsoft.com/office/drawing/2014/main" id="{00000000-0008-0000-0100-00000B040000}"/>
            </a:ext>
          </a:extLst>
        </xdr:cNvPr>
        <xdr:cNvSpPr txBox="1">
          <a:spLocks noChangeArrowheads="1"/>
        </xdr:cNvSpPr>
      </xdr:nvSpPr>
      <xdr:spPr bwMode="auto">
        <a:xfrm>
          <a:off x="4648200"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3"/>
    <xdr:sp macro="" textlink="">
      <xdr:nvSpPr>
        <xdr:cNvPr id="1036" name="Text Box 89">
          <a:extLst>
            <a:ext uri="{FF2B5EF4-FFF2-40B4-BE49-F238E27FC236}">
              <a16:creationId xmlns:a16="http://schemas.microsoft.com/office/drawing/2014/main" id="{00000000-0008-0000-0100-00000C040000}"/>
            </a:ext>
          </a:extLst>
        </xdr:cNvPr>
        <xdr:cNvSpPr txBox="1">
          <a:spLocks noChangeArrowheads="1"/>
        </xdr:cNvSpPr>
      </xdr:nvSpPr>
      <xdr:spPr bwMode="auto">
        <a:xfrm>
          <a:off x="4648200"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3"/>
    <xdr:sp macro="" textlink="">
      <xdr:nvSpPr>
        <xdr:cNvPr id="1037" name="Text Box 90">
          <a:extLst>
            <a:ext uri="{FF2B5EF4-FFF2-40B4-BE49-F238E27FC236}">
              <a16:creationId xmlns:a16="http://schemas.microsoft.com/office/drawing/2014/main" id="{00000000-0008-0000-0100-00000D040000}"/>
            </a:ext>
          </a:extLst>
        </xdr:cNvPr>
        <xdr:cNvSpPr txBox="1">
          <a:spLocks noChangeArrowheads="1"/>
        </xdr:cNvSpPr>
      </xdr:nvSpPr>
      <xdr:spPr bwMode="auto">
        <a:xfrm>
          <a:off x="4648200"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038" name="Text Box 91">
          <a:extLst>
            <a:ext uri="{FF2B5EF4-FFF2-40B4-BE49-F238E27FC236}">
              <a16:creationId xmlns:a16="http://schemas.microsoft.com/office/drawing/2014/main" id="{00000000-0008-0000-0100-00000E040000}"/>
            </a:ext>
          </a:extLst>
        </xdr:cNvPr>
        <xdr:cNvSpPr txBox="1">
          <a:spLocks noChangeArrowheads="1"/>
        </xdr:cNvSpPr>
      </xdr:nvSpPr>
      <xdr:spPr bwMode="auto">
        <a:xfrm>
          <a:off x="5351585"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039" name="Text Box 92">
          <a:extLst>
            <a:ext uri="{FF2B5EF4-FFF2-40B4-BE49-F238E27FC236}">
              <a16:creationId xmlns:a16="http://schemas.microsoft.com/office/drawing/2014/main" id="{00000000-0008-0000-0100-00000F040000}"/>
            </a:ext>
          </a:extLst>
        </xdr:cNvPr>
        <xdr:cNvSpPr txBox="1">
          <a:spLocks noChangeArrowheads="1"/>
        </xdr:cNvSpPr>
      </xdr:nvSpPr>
      <xdr:spPr bwMode="auto">
        <a:xfrm>
          <a:off x="5351585"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040" name="Text Box 93">
          <a:extLst>
            <a:ext uri="{FF2B5EF4-FFF2-40B4-BE49-F238E27FC236}">
              <a16:creationId xmlns:a16="http://schemas.microsoft.com/office/drawing/2014/main" id="{00000000-0008-0000-0100-000010040000}"/>
            </a:ext>
          </a:extLst>
        </xdr:cNvPr>
        <xdr:cNvSpPr txBox="1">
          <a:spLocks noChangeArrowheads="1"/>
        </xdr:cNvSpPr>
      </xdr:nvSpPr>
      <xdr:spPr bwMode="auto">
        <a:xfrm>
          <a:off x="5351585"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041" name="Text Box 94">
          <a:extLst>
            <a:ext uri="{FF2B5EF4-FFF2-40B4-BE49-F238E27FC236}">
              <a16:creationId xmlns:a16="http://schemas.microsoft.com/office/drawing/2014/main" id="{00000000-0008-0000-0100-000011040000}"/>
            </a:ext>
          </a:extLst>
        </xdr:cNvPr>
        <xdr:cNvSpPr txBox="1">
          <a:spLocks noChangeArrowheads="1"/>
        </xdr:cNvSpPr>
      </xdr:nvSpPr>
      <xdr:spPr bwMode="auto">
        <a:xfrm>
          <a:off x="5351585"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3"/>
    <xdr:sp macro="" textlink="">
      <xdr:nvSpPr>
        <xdr:cNvPr id="1042" name="Text Box 87">
          <a:extLst>
            <a:ext uri="{FF2B5EF4-FFF2-40B4-BE49-F238E27FC236}">
              <a16:creationId xmlns:a16="http://schemas.microsoft.com/office/drawing/2014/main" id="{00000000-0008-0000-0100-000012040000}"/>
            </a:ext>
          </a:extLst>
        </xdr:cNvPr>
        <xdr:cNvSpPr txBox="1">
          <a:spLocks noChangeArrowheads="1"/>
        </xdr:cNvSpPr>
      </xdr:nvSpPr>
      <xdr:spPr bwMode="auto">
        <a:xfrm>
          <a:off x="4648200"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3"/>
    <xdr:sp macro="" textlink="">
      <xdr:nvSpPr>
        <xdr:cNvPr id="1043" name="Text Box 88">
          <a:extLst>
            <a:ext uri="{FF2B5EF4-FFF2-40B4-BE49-F238E27FC236}">
              <a16:creationId xmlns:a16="http://schemas.microsoft.com/office/drawing/2014/main" id="{00000000-0008-0000-0100-000013040000}"/>
            </a:ext>
          </a:extLst>
        </xdr:cNvPr>
        <xdr:cNvSpPr txBox="1">
          <a:spLocks noChangeArrowheads="1"/>
        </xdr:cNvSpPr>
      </xdr:nvSpPr>
      <xdr:spPr bwMode="auto">
        <a:xfrm>
          <a:off x="4648200"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3"/>
    <xdr:sp macro="" textlink="">
      <xdr:nvSpPr>
        <xdr:cNvPr id="1044" name="Text Box 89">
          <a:extLst>
            <a:ext uri="{FF2B5EF4-FFF2-40B4-BE49-F238E27FC236}">
              <a16:creationId xmlns:a16="http://schemas.microsoft.com/office/drawing/2014/main" id="{00000000-0008-0000-0100-000014040000}"/>
            </a:ext>
          </a:extLst>
        </xdr:cNvPr>
        <xdr:cNvSpPr txBox="1">
          <a:spLocks noChangeArrowheads="1"/>
        </xdr:cNvSpPr>
      </xdr:nvSpPr>
      <xdr:spPr bwMode="auto">
        <a:xfrm>
          <a:off x="4648200"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3"/>
    <xdr:sp macro="" textlink="">
      <xdr:nvSpPr>
        <xdr:cNvPr id="1045" name="Text Box 90">
          <a:extLst>
            <a:ext uri="{FF2B5EF4-FFF2-40B4-BE49-F238E27FC236}">
              <a16:creationId xmlns:a16="http://schemas.microsoft.com/office/drawing/2014/main" id="{00000000-0008-0000-0100-000015040000}"/>
            </a:ext>
          </a:extLst>
        </xdr:cNvPr>
        <xdr:cNvSpPr txBox="1">
          <a:spLocks noChangeArrowheads="1"/>
        </xdr:cNvSpPr>
      </xdr:nvSpPr>
      <xdr:spPr bwMode="auto">
        <a:xfrm>
          <a:off x="4648200"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046" name="Text Box 91">
          <a:extLst>
            <a:ext uri="{FF2B5EF4-FFF2-40B4-BE49-F238E27FC236}">
              <a16:creationId xmlns:a16="http://schemas.microsoft.com/office/drawing/2014/main" id="{00000000-0008-0000-0100-000016040000}"/>
            </a:ext>
          </a:extLst>
        </xdr:cNvPr>
        <xdr:cNvSpPr txBox="1">
          <a:spLocks noChangeArrowheads="1"/>
        </xdr:cNvSpPr>
      </xdr:nvSpPr>
      <xdr:spPr bwMode="auto">
        <a:xfrm>
          <a:off x="5351585"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047" name="Text Box 92">
          <a:extLst>
            <a:ext uri="{FF2B5EF4-FFF2-40B4-BE49-F238E27FC236}">
              <a16:creationId xmlns:a16="http://schemas.microsoft.com/office/drawing/2014/main" id="{00000000-0008-0000-0100-000017040000}"/>
            </a:ext>
          </a:extLst>
        </xdr:cNvPr>
        <xdr:cNvSpPr txBox="1">
          <a:spLocks noChangeArrowheads="1"/>
        </xdr:cNvSpPr>
      </xdr:nvSpPr>
      <xdr:spPr bwMode="auto">
        <a:xfrm>
          <a:off x="5351585"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048" name="Text Box 93">
          <a:extLst>
            <a:ext uri="{FF2B5EF4-FFF2-40B4-BE49-F238E27FC236}">
              <a16:creationId xmlns:a16="http://schemas.microsoft.com/office/drawing/2014/main" id="{00000000-0008-0000-0100-000018040000}"/>
            </a:ext>
          </a:extLst>
        </xdr:cNvPr>
        <xdr:cNvSpPr txBox="1">
          <a:spLocks noChangeArrowheads="1"/>
        </xdr:cNvSpPr>
      </xdr:nvSpPr>
      <xdr:spPr bwMode="auto">
        <a:xfrm>
          <a:off x="5351585"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049" name="Text Box 94">
          <a:extLst>
            <a:ext uri="{FF2B5EF4-FFF2-40B4-BE49-F238E27FC236}">
              <a16:creationId xmlns:a16="http://schemas.microsoft.com/office/drawing/2014/main" id="{00000000-0008-0000-0100-000019040000}"/>
            </a:ext>
          </a:extLst>
        </xdr:cNvPr>
        <xdr:cNvSpPr txBox="1">
          <a:spLocks noChangeArrowheads="1"/>
        </xdr:cNvSpPr>
      </xdr:nvSpPr>
      <xdr:spPr bwMode="auto">
        <a:xfrm>
          <a:off x="5351585"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3"/>
    <xdr:sp macro="" textlink="">
      <xdr:nvSpPr>
        <xdr:cNvPr id="1050" name="Text Box 87">
          <a:extLst>
            <a:ext uri="{FF2B5EF4-FFF2-40B4-BE49-F238E27FC236}">
              <a16:creationId xmlns:a16="http://schemas.microsoft.com/office/drawing/2014/main" id="{00000000-0008-0000-0100-00001A040000}"/>
            </a:ext>
          </a:extLst>
        </xdr:cNvPr>
        <xdr:cNvSpPr txBox="1">
          <a:spLocks noChangeArrowheads="1"/>
        </xdr:cNvSpPr>
      </xdr:nvSpPr>
      <xdr:spPr bwMode="auto">
        <a:xfrm>
          <a:off x="4648200"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3"/>
    <xdr:sp macro="" textlink="">
      <xdr:nvSpPr>
        <xdr:cNvPr id="1051" name="Text Box 88">
          <a:extLst>
            <a:ext uri="{FF2B5EF4-FFF2-40B4-BE49-F238E27FC236}">
              <a16:creationId xmlns:a16="http://schemas.microsoft.com/office/drawing/2014/main" id="{00000000-0008-0000-0100-00001B040000}"/>
            </a:ext>
          </a:extLst>
        </xdr:cNvPr>
        <xdr:cNvSpPr txBox="1">
          <a:spLocks noChangeArrowheads="1"/>
        </xdr:cNvSpPr>
      </xdr:nvSpPr>
      <xdr:spPr bwMode="auto">
        <a:xfrm>
          <a:off x="4648200"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3"/>
    <xdr:sp macro="" textlink="">
      <xdr:nvSpPr>
        <xdr:cNvPr id="1052" name="Text Box 89">
          <a:extLst>
            <a:ext uri="{FF2B5EF4-FFF2-40B4-BE49-F238E27FC236}">
              <a16:creationId xmlns:a16="http://schemas.microsoft.com/office/drawing/2014/main" id="{00000000-0008-0000-0100-00001C040000}"/>
            </a:ext>
          </a:extLst>
        </xdr:cNvPr>
        <xdr:cNvSpPr txBox="1">
          <a:spLocks noChangeArrowheads="1"/>
        </xdr:cNvSpPr>
      </xdr:nvSpPr>
      <xdr:spPr bwMode="auto">
        <a:xfrm>
          <a:off x="4648200"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3"/>
    <xdr:sp macro="" textlink="">
      <xdr:nvSpPr>
        <xdr:cNvPr id="1053" name="Text Box 90">
          <a:extLst>
            <a:ext uri="{FF2B5EF4-FFF2-40B4-BE49-F238E27FC236}">
              <a16:creationId xmlns:a16="http://schemas.microsoft.com/office/drawing/2014/main" id="{00000000-0008-0000-0100-00001D040000}"/>
            </a:ext>
          </a:extLst>
        </xdr:cNvPr>
        <xdr:cNvSpPr txBox="1">
          <a:spLocks noChangeArrowheads="1"/>
        </xdr:cNvSpPr>
      </xdr:nvSpPr>
      <xdr:spPr bwMode="auto">
        <a:xfrm>
          <a:off x="4648200"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054" name="Text Box 91">
          <a:extLst>
            <a:ext uri="{FF2B5EF4-FFF2-40B4-BE49-F238E27FC236}">
              <a16:creationId xmlns:a16="http://schemas.microsoft.com/office/drawing/2014/main" id="{00000000-0008-0000-0100-00001E040000}"/>
            </a:ext>
          </a:extLst>
        </xdr:cNvPr>
        <xdr:cNvSpPr txBox="1">
          <a:spLocks noChangeArrowheads="1"/>
        </xdr:cNvSpPr>
      </xdr:nvSpPr>
      <xdr:spPr bwMode="auto">
        <a:xfrm>
          <a:off x="5351585"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055" name="Text Box 92">
          <a:extLst>
            <a:ext uri="{FF2B5EF4-FFF2-40B4-BE49-F238E27FC236}">
              <a16:creationId xmlns:a16="http://schemas.microsoft.com/office/drawing/2014/main" id="{00000000-0008-0000-0100-00001F040000}"/>
            </a:ext>
          </a:extLst>
        </xdr:cNvPr>
        <xdr:cNvSpPr txBox="1">
          <a:spLocks noChangeArrowheads="1"/>
        </xdr:cNvSpPr>
      </xdr:nvSpPr>
      <xdr:spPr bwMode="auto">
        <a:xfrm>
          <a:off x="5351585"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056" name="Text Box 93">
          <a:extLst>
            <a:ext uri="{FF2B5EF4-FFF2-40B4-BE49-F238E27FC236}">
              <a16:creationId xmlns:a16="http://schemas.microsoft.com/office/drawing/2014/main" id="{00000000-0008-0000-0100-000020040000}"/>
            </a:ext>
          </a:extLst>
        </xdr:cNvPr>
        <xdr:cNvSpPr txBox="1">
          <a:spLocks noChangeArrowheads="1"/>
        </xdr:cNvSpPr>
      </xdr:nvSpPr>
      <xdr:spPr bwMode="auto">
        <a:xfrm>
          <a:off x="5351585"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057" name="Text Box 94">
          <a:extLst>
            <a:ext uri="{FF2B5EF4-FFF2-40B4-BE49-F238E27FC236}">
              <a16:creationId xmlns:a16="http://schemas.microsoft.com/office/drawing/2014/main" id="{00000000-0008-0000-0100-000021040000}"/>
            </a:ext>
          </a:extLst>
        </xdr:cNvPr>
        <xdr:cNvSpPr txBox="1">
          <a:spLocks noChangeArrowheads="1"/>
        </xdr:cNvSpPr>
      </xdr:nvSpPr>
      <xdr:spPr bwMode="auto">
        <a:xfrm>
          <a:off x="5351585"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3"/>
    <xdr:sp macro="" textlink="">
      <xdr:nvSpPr>
        <xdr:cNvPr id="1058" name="Text Box 87">
          <a:extLst>
            <a:ext uri="{FF2B5EF4-FFF2-40B4-BE49-F238E27FC236}">
              <a16:creationId xmlns:a16="http://schemas.microsoft.com/office/drawing/2014/main" id="{00000000-0008-0000-0100-000022040000}"/>
            </a:ext>
          </a:extLst>
        </xdr:cNvPr>
        <xdr:cNvSpPr txBox="1">
          <a:spLocks noChangeArrowheads="1"/>
        </xdr:cNvSpPr>
      </xdr:nvSpPr>
      <xdr:spPr bwMode="auto">
        <a:xfrm>
          <a:off x="4648200"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3"/>
    <xdr:sp macro="" textlink="">
      <xdr:nvSpPr>
        <xdr:cNvPr id="1059" name="Text Box 88">
          <a:extLst>
            <a:ext uri="{FF2B5EF4-FFF2-40B4-BE49-F238E27FC236}">
              <a16:creationId xmlns:a16="http://schemas.microsoft.com/office/drawing/2014/main" id="{00000000-0008-0000-0100-000023040000}"/>
            </a:ext>
          </a:extLst>
        </xdr:cNvPr>
        <xdr:cNvSpPr txBox="1">
          <a:spLocks noChangeArrowheads="1"/>
        </xdr:cNvSpPr>
      </xdr:nvSpPr>
      <xdr:spPr bwMode="auto">
        <a:xfrm>
          <a:off x="4648200"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3"/>
    <xdr:sp macro="" textlink="">
      <xdr:nvSpPr>
        <xdr:cNvPr id="1060" name="Text Box 89">
          <a:extLst>
            <a:ext uri="{FF2B5EF4-FFF2-40B4-BE49-F238E27FC236}">
              <a16:creationId xmlns:a16="http://schemas.microsoft.com/office/drawing/2014/main" id="{00000000-0008-0000-0100-000024040000}"/>
            </a:ext>
          </a:extLst>
        </xdr:cNvPr>
        <xdr:cNvSpPr txBox="1">
          <a:spLocks noChangeArrowheads="1"/>
        </xdr:cNvSpPr>
      </xdr:nvSpPr>
      <xdr:spPr bwMode="auto">
        <a:xfrm>
          <a:off x="4648200"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3"/>
    <xdr:sp macro="" textlink="">
      <xdr:nvSpPr>
        <xdr:cNvPr id="1061" name="Text Box 90">
          <a:extLst>
            <a:ext uri="{FF2B5EF4-FFF2-40B4-BE49-F238E27FC236}">
              <a16:creationId xmlns:a16="http://schemas.microsoft.com/office/drawing/2014/main" id="{00000000-0008-0000-0100-000025040000}"/>
            </a:ext>
          </a:extLst>
        </xdr:cNvPr>
        <xdr:cNvSpPr txBox="1">
          <a:spLocks noChangeArrowheads="1"/>
        </xdr:cNvSpPr>
      </xdr:nvSpPr>
      <xdr:spPr bwMode="auto">
        <a:xfrm>
          <a:off x="4648200"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062" name="Text Box 91">
          <a:extLst>
            <a:ext uri="{FF2B5EF4-FFF2-40B4-BE49-F238E27FC236}">
              <a16:creationId xmlns:a16="http://schemas.microsoft.com/office/drawing/2014/main" id="{00000000-0008-0000-0100-000026040000}"/>
            </a:ext>
          </a:extLst>
        </xdr:cNvPr>
        <xdr:cNvSpPr txBox="1">
          <a:spLocks noChangeArrowheads="1"/>
        </xdr:cNvSpPr>
      </xdr:nvSpPr>
      <xdr:spPr bwMode="auto">
        <a:xfrm>
          <a:off x="5351585"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063" name="Text Box 92">
          <a:extLst>
            <a:ext uri="{FF2B5EF4-FFF2-40B4-BE49-F238E27FC236}">
              <a16:creationId xmlns:a16="http://schemas.microsoft.com/office/drawing/2014/main" id="{00000000-0008-0000-0100-000027040000}"/>
            </a:ext>
          </a:extLst>
        </xdr:cNvPr>
        <xdr:cNvSpPr txBox="1">
          <a:spLocks noChangeArrowheads="1"/>
        </xdr:cNvSpPr>
      </xdr:nvSpPr>
      <xdr:spPr bwMode="auto">
        <a:xfrm>
          <a:off x="5351585"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064" name="Text Box 93">
          <a:extLst>
            <a:ext uri="{FF2B5EF4-FFF2-40B4-BE49-F238E27FC236}">
              <a16:creationId xmlns:a16="http://schemas.microsoft.com/office/drawing/2014/main" id="{00000000-0008-0000-0100-000028040000}"/>
            </a:ext>
          </a:extLst>
        </xdr:cNvPr>
        <xdr:cNvSpPr txBox="1">
          <a:spLocks noChangeArrowheads="1"/>
        </xdr:cNvSpPr>
      </xdr:nvSpPr>
      <xdr:spPr bwMode="auto">
        <a:xfrm>
          <a:off x="5351585"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065" name="Text Box 94">
          <a:extLst>
            <a:ext uri="{FF2B5EF4-FFF2-40B4-BE49-F238E27FC236}">
              <a16:creationId xmlns:a16="http://schemas.microsoft.com/office/drawing/2014/main" id="{00000000-0008-0000-0100-000029040000}"/>
            </a:ext>
          </a:extLst>
        </xdr:cNvPr>
        <xdr:cNvSpPr txBox="1">
          <a:spLocks noChangeArrowheads="1"/>
        </xdr:cNvSpPr>
      </xdr:nvSpPr>
      <xdr:spPr bwMode="auto">
        <a:xfrm>
          <a:off x="5351585"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3"/>
    <xdr:sp macro="" textlink="">
      <xdr:nvSpPr>
        <xdr:cNvPr id="1066" name="Text Box 87">
          <a:extLst>
            <a:ext uri="{FF2B5EF4-FFF2-40B4-BE49-F238E27FC236}">
              <a16:creationId xmlns:a16="http://schemas.microsoft.com/office/drawing/2014/main" id="{00000000-0008-0000-0100-00002A040000}"/>
            </a:ext>
          </a:extLst>
        </xdr:cNvPr>
        <xdr:cNvSpPr txBox="1">
          <a:spLocks noChangeArrowheads="1"/>
        </xdr:cNvSpPr>
      </xdr:nvSpPr>
      <xdr:spPr bwMode="auto">
        <a:xfrm>
          <a:off x="4648200"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3"/>
    <xdr:sp macro="" textlink="">
      <xdr:nvSpPr>
        <xdr:cNvPr id="1067" name="Text Box 88">
          <a:extLst>
            <a:ext uri="{FF2B5EF4-FFF2-40B4-BE49-F238E27FC236}">
              <a16:creationId xmlns:a16="http://schemas.microsoft.com/office/drawing/2014/main" id="{00000000-0008-0000-0100-00002B040000}"/>
            </a:ext>
          </a:extLst>
        </xdr:cNvPr>
        <xdr:cNvSpPr txBox="1">
          <a:spLocks noChangeArrowheads="1"/>
        </xdr:cNvSpPr>
      </xdr:nvSpPr>
      <xdr:spPr bwMode="auto">
        <a:xfrm>
          <a:off x="4648200"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3"/>
    <xdr:sp macro="" textlink="">
      <xdr:nvSpPr>
        <xdr:cNvPr id="1068" name="Text Box 89">
          <a:extLst>
            <a:ext uri="{FF2B5EF4-FFF2-40B4-BE49-F238E27FC236}">
              <a16:creationId xmlns:a16="http://schemas.microsoft.com/office/drawing/2014/main" id="{00000000-0008-0000-0100-00002C040000}"/>
            </a:ext>
          </a:extLst>
        </xdr:cNvPr>
        <xdr:cNvSpPr txBox="1">
          <a:spLocks noChangeArrowheads="1"/>
        </xdr:cNvSpPr>
      </xdr:nvSpPr>
      <xdr:spPr bwMode="auto">
        <a:xfrm>
          <a:off x="4648200"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3"/>
    <xdr:sp macro="" textlink="">
      <xdr:nvSpPr>
        <xdr:cNvPr id="1069" name="Text Box 90">
          <a:extLst>
            <a:ext uri="{FF2B5EF4-FFF2-40B4-BE49-F238E27FC236}">
              <a16:creationId xmlns:a16="http://schemas.microsoft.com/office/drawing/2014/main" id="{00000000-0008-0000-0100-00002D040000}"/>
            </a:ext>
          </a:extLst>
        </xdr:cNvPr>
        <xdr:cNvSpPr txBox="1">
          <a:spLocks noChangeArrowheads="1"/>
        </xdr:cNvSpPr>
      </xdr:nvSpPr>
      <xdr:spPr bwMode="auto">
        <a:xfrm>
          <a:off x="4648200"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070" name="Text Box 91">
          <a:extLst>
            <a:ext uri="{FF2B5EF4-FFF2-40B4-BE49-F238E27FC236}">
              <a16:creationId xmlns:a16="http://schemas.microsoft.com/office/drawing/2014/main" id="{00000000-0008-0000-0100-00002E040000}"/>
            </a:ext>
          </a:extLst>
        </xdr:cNvPr>
        <xdr:cNvSpPr txBox="1">
          <a:spLocks noChangeArrowheads="1"/>
        </xdr:cNvSpPr>
      </xdr:nvSpPr>
      <xdr:spPr bwMode="auto">
        <a:xfrm>
          <a:off x="5351585"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071" name="Text Box 92">
          <a:extLst>
            <a:ext uri="{FF2B5EF4-FFF2-40B4-BE49-F238E27FC236}">
              <a16:creationId xmlns:a16="http://schemas.microsoft.com/office/drawing/2014/main" id="{00000000-0008-0000-0100-00002F040000}"/>
            </a:ext>
          </a:extLst>
        </xdr:cNvPr>
        <xdr:cNvSpPr txBox="1">
          <a:spLocks noChangeArrowheads="1"/>
        </xdr:cNvSpPr>
      </xdr:nvSpPr>
      <xdr:spPr bwMode="auto">
        <a:xfrm>
          <a:off x="5351585"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072" name="Text Box 93">
          <a:extLst>
            <a:ext uri="{FF2B5EF4-FFF2-40B4-BE49-F238E27FC236}">
              <a16:creationId xmlns:a16="http://schemas.microsoft.com/office/drawing/2014/main" id="{00000000-0008-0000-0100-000030040000}"/>
            </a:ext>
          </a:extLst>
        </xdr:cNvPr>
        <xdr:cNvSpPr txBox="1">
          <a:spLocks noChangeArrowheads="1"/>
        </xdr:cNvSpPr>
      </xdr:nvSpPr>
      <xdr:spPr bwMode="auto">
        <a:xfrm>
          <a:off x="5351585"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073" name="Text Box 94">
          <a:extLst>
            <a:ext uri="{FF2B5EF4-FFF2-40B4-BE49-F238E27FC236}">
              <a16:creationId xmlns:a16="http://schemas.microsoft.com/office/drawing/2014/main" id="{00000000-0008-0000-0100-000031040000}"/>
            </a:ext>
          </a:extLst>
        </xdr:cNvPr>
        <xdr:cNvSpPr txBox="1">
          <a:spLocks noChangeArrowheads="1"/>
        </xdr:cNvSpPr>
      </xdr:nvSpPr>
      <xdr:spPr bwMode="auto">
        <a:xfrm>
          <a:off x="5351585"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3"/>
    <xdr:sp macro="" textlink="">
      <xdr:nvSpPr>
        <xdr:cNvPr id="1074" name="Text Box 87">
          <a:extLst>
            <a:ext uri="{FF2B5EF4-FFF2-40B4-BE49-F238E27FC236}">
              <a16:creationId xmlns:a16="http://schemas.microsoft.com/office/drawing/2014/main" id="{00000000-0008-0000-0100-000032040000}"/>
            </a:ext>
          </a:extLst>
        </xdr:cNvPr>
        <xdr:cNvSpPr txBox="1">
          <a:spLocks noChangeArrowheads="1"/>
        </xdr:cNvSpPr>
      </xdr:nvSpPr>
      <xdr:spPr bwMode="auto">
        <a:xfrm>
          <a:off x="4648200"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3"/>
    <xdr:sp macro="" textlink="">
      <xdr:nvSpPr>
        <xdr:cNvPr id="1075" name="Text Box 88">
          <a:extLst>
            <a:ext uri="{FF2B5EF4-FFF2-40B4-BE49-F238E27FC236}">
              <a16:creationId xmlns:a16="http://schemas.microsoft.com/office/drawing/2014/main" id="{00000000-0008-0000-0100-000033040000}"/>
            </a:ext>
          </a:extLst>
        </xdr:cNvPr>
        <xdr:cNvSpPr txBox="1">
          <a:spLocks noChangeArrowheads="1"/>
        </xdr:cNvSpPr>
      </xdr:nvSpPr>
      <xdr:spPr bwMode="auto">
        <a:xfrm>
          <a:off x="4648200"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3"/>
    <xdr:sp macro="" textlink="">
      <xdr:nvSpPr>
        <xdr:cNvPr id="1076" name="Text Box 89">
          <a:extLst>
            <a:ext uri="{FF2B5EF4-FFF2-40B4-BE49-F238E27FC236}">
              <a16:creationId xmlns:a16="http://schemas.microsoft.com/office/drawing/2014/main" id="{00000000-0008-0000-0100-000034040000}"/>
            </a:ext>
          </a:extLst>
        </xdr:cNvPr>
        <xdr:cNvSpPr txBox="1">
          <a:spLocks noChangeArrowheads="1"/>
        </xdr:cNvSpPr>
      </xdr:nvSpPr>
      <xdr:spPr bwMode="auto">
        <a:xfrm>
          <a:off x="4648200"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3"/>
    <xdr:sp macro="" textlink="">
      <xdr:nvSpPr>
        <xdr:cNvPr id="1077" name="Text Box 90">
          <a:extLst>
            <a:ext uri="{FF2B5EF4-FFF2-40B4-BE49-F238E27FC236}">
              <a16:creationId xmlns:a16="http://schemas.microsoft.com/office/drawing/2014/main" id="{00000000-0008-0000-0100-000035040000}"/>
            </a:ext>
          </a:extLst>
        </xdr:cNvPr>
        <xdr:cNvSpPr txBox="1">
          <a:spLocks noChangeArrowheads="1"/>
        </xdr:cNvSpPr>
      </xdr:nvSpPr>
      <xdr:spPr bwMode="auto">
        <a:xfrm>
          <a:off x="4648200"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078" name="Text Box 91">
          <a:extLst>
            <a:ext uri="{FF2B5EF4-FFF2-40B4-BE49-F238E27FC236}">
              <a16:creationId xmlns:a16="http://schemas.microsoft.com/office/drawing/2014/main" id="{00000000-0008-0000-0100-000036040000}"/>
            </a:ext>
          </a:extLst>
        </xdr:cNvPr>
        <xdr:cNvSpPr txBox="1">
          <a:spLocks noChangeArrowheads="1"/>
        </xdr:cNvSpPr>
      </xdr:nvSpPr>
      <xdr:spPr bwMode="auto">
        <a:xfrm>
          <a:off x="5351585"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079" name="Text Box 92">
          <a:extLst>
            <a:ext uri="{FF2B5EF4-FFF2-40B4-BE49-F238E27FC236}">
              <a16:creationId xmlns:a16="http://schemas.microsoft.com/office/drawing/2014/main" id="{00000000-0008-0000-0100-000037040000}"/>
            </a:ext>
          </a:extLst>
        </xdr:cNvPr>
        <xdr:cNvSpPr txBox="1">
          <a:spLocks noChangeArrowheads="1"/>
        </xdr:cNvSpPr>
      </xdr:nvSpPr>
      <xdr:spPr bwMode="auto">
        <a:xfrm>
          <a:off x="5351585"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080" name="Text Box 93">
          <a:extLst>
            <a:ext uri="{FF2B5EF4-FFF2-40B4-BE49-F238E27FC236}">
              <a16:creationId xmlns:a16="http://schemas.microsoft.com/office/drawing/2014/main" id="{00000000-0008-0000-0100-000038040000}"/>
            </a:ext>
          </a:extLst>
        </xdr:cNvPr>
        <xdr:cNvSpPr txBox="1">
          <a:spLocks noChangeArrowheads="1"/>
        </xdr:cNvSpPr>
      </xdr:nvSpPr>
      <xdr:spPr bwMode="auto">
        <a:xfrm>
          <a:off x="5351585"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081" name="Text Box 94">
          <a:extLst>
            <a:ext uri="{FF2B5EF4-FFF2-40B4-BE49-F238E27FC236}">
              <a16:creationId xmlns:a16="http://schemas.microsoft.com/office/drawing/2014/main" id="{00000000-0008-0000-0100-000039040000}"/>
            </a:ext>
          </a:extLst>
        </xdr:cNvPr>
        <xdr:cNvSpPr txBox="1">
          <a:spLocks noChangeArrowheads="1"/>
        </xdr:cNvSpPr>
      </xdr:nvSpPr>
      <xdr:spPr bwMode="auto">
        <a:xfrm>
          <a:off x="5351585"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3"/>
    <xdr:sp macro="" textlink="">
      <xdr:nvSpPr>
        <xdr:cNvPr id="1082" name="Text Box 87">
          <a:extLst>
            <a:ext uri="{FF2B5EF4-FFF2-40B4-BE49-F238E27FC236}">
              <a16:creationId xmlns:a16="http://schemas.microsoft.com/office/drawing/2014/main" id="{00000000-0008-0000-0100-00003A040000}"/>
            </a:ext>
          </a:extLst>
        </xdr:cNvPr>
        <xdr:cNvSpPr txBox="1">
          <a:spLocks noChangeArrowheads="1"/>
        </xdr:cNvSpPr>
      </xdr:nvSpPr>
      <xdr:spPr bwMode="auto">
        <a:xfrm>
          <a:off x="4648200"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3"/>
    <xdr:sp macro="" textlink="">
      <xdr:nvSpPr>
        <xdr:cNvPr id="1083" name="Text Box 88">
          <a:extLst>
            <a:ext uri="{FF2B5EF4-FFF2-40B4-BE49-F238E27FC236}">
              <a16:creationId xmlns:a16="http://schemas.microsoft.com/office/drawing/2014/main" id="{00000000-0008-0000-0100-00003B040000}"/>
            </a:ext>
          </a:extLst>
        </xdr:cNvPr>
        <xdr:cNvSpPr txBox="1">
          <a:spLocks noChangeArrowheads="1"/>
        </xdr:cNvSpPr>
      </xdr:nvSpPr>
      <xdr:spPr bwMode="auto">
        <a:xfrm>
          <a:off x="4648200"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3"/>
    <xdr:sp macro="" textlink="">
      <xdr:nvSpPr>
        <xdr:cNvPr id="1084" name="Text Box 89">
          <a:extLst>
            <a:ext uri="{FF2B5EF4-FFF2-40B4-BE49-F238E27FC236}">
              <a16:creationId xmlns:a16="http://schemas.microsoft.com/office/drawing/2014/main" id="{00000000-0008-0000-0100-00003C040000}"/>
            </a:ext>
          </a:extLst>
        </xdr:cNvPr>
        <xdr:cNvSpPr txBox="1">
          <a:spLocks noChangeArrowheads="1"/>
        </xdr:cNvSpPr>
      </xdr:nvSpPr>
      <xdr:spPr bwMode="auto">
        <a:xfrm>
          <a:off x="4648200"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3"/>
    <xdr:sp macro="" textlink="">
      <xdr:nvSpPr>
        <xdr:cNvPr id="1085" name="Text Box 90">
          <a:extLst>
            <a:ext uri="{FF2B5EF4-FFF2-40B4-BE49-F238E27FC236}">
              <a16:creationId xmlns:a16="http://schemas.microsoft.com/office/drawing/2014/main" id="{00000000-0008-0000-0100-00003D040000}"/>
            </a:ext>
          </a:extLst>
        </xdr:cNvPr>
        <xdr:cNvSpPr txBox="1">
          <a:spLocks noChangeArrowheads="1"/>
        </xdr:cNvSpPr>
      </xdr:nvSpPr>
      <xdr:spPr bwMode="auto">
        <a:xfrm>
          <a:off x="4648200"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086" name="Text Box 91">
          <a:extLst>
            <a:ext uri="{FF2B5EF4-FFF2-40B4-BE49-F238E27FC236}">
              <a16:creationId xmlns:a16="http://schemas.microsoft.com/office/drawing/2014/main" id="{00000000-0008-0000-0100-00003E040000}"/>
            </a:ext>
          </a:extLst>
        </xdr:cNvPr>
        <xdr:cNvSpPr txBox="1">
          <a:spLocks noChangeArrowheads="1"/>
        </xdr:cNvSpPr>
      </xdr:nvSpPr>
      <xdr:spPr bwMode="auto">
        <a:xfrm>
          <a:off x="5351585"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087" name="Text Box 92">
          <a:extLst>
            <a:ext uri="{FF2B5EF4-FFF2-40B4-BE49-F238E27FC236}">
              <a16:creationId xmlns:a16="http://schemas.microsoft.com/office/drawing/2014/main" id="{00000000-0008-0000-0100-00003F040000}"/>
            </a:ext>
          </a:extLst>
        </xdr:cNvPr>
        <xdr:cNvSpPr txBox="1">
          <a:spLocks noChangeArrowheads="1"/>
        </xdr:cNvSpPr>
      </xdr:nvSpPr>
      <xdr:spPr bwMode="auto">
        <a:xfrm>
          <a:off x="5351585"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088" name="Text Box 93">
          <a:extLst>
            <a:ext uri="{FF2B5EF4-FFF2-40B4-BE49-F238E27FC236}">
              <a16:creationId xmlns:a16="http://schemas.microsoft.com/office/drawing/2014/main" id="{00000000-0008-0000-0100-000040040000}"/>
            </a:ext>
          </a:extLst>
        </xdr:cNvPr>
        <xdr:cNvSpPr txBox="1">
          <a:spLocks noChangeArrowheads="1"/>
        </xdr:cNvSpPr>
      </xdr:nvSpPr>
      <xdr:spPr bwMode="auto">
        <a:xfrm>
          <a:off x="5351585"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089" name="Text Box 94">
          <a:extLst>
            <a:ext uri="{FF2B5EF4-FFF2-40B4-BE49-F238E27FC236}">
              <a16:creationId xmlns:a16="http://schemas.microsoft.com/office/drawing/2014/main" id="{00000000-0008-0000-0100-000041040000}"/>
            </a:ext>
          </a:extLst>
        </xdr:cNvPr>
        <xdr:cNvSpPr txBox="1">
          <a:spLocks noChangeArrowheads="1"/>
        </xdr:cNvSpPr>
      </xdr:nvSpPr>
      <xdr:spPr bwMode="auto">
        <a:xfrm>
          <a:off x="5351585"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3"/>
    <xdr:sp macro="" textlink="">
      <xdr:nvSpPr>
        <xdr:cNvPr id="1090" name="Text Box 87">
          <a:extLst>
            <a:ext uri="{FF2B5EF4-FFF2-40B4-BE49-F238E27FC236}">
              <a16:creationId xmlns:a16="http://schemas.microsoft.com/office/drawing/2014/main" id="{00000000-0008-0000-0100-000042040000}"/>
            </a:ext>
          </a:extLst>
        </xdr:cNvPr>
        <xdr:cNvSpPr txBox="1">
          <a:spLocks noChangeArrowheads="1"/>
        </xdr:cNvSpPr>
      </xdr:nvSpPr>
      <xdr:spPr bwMode="auto">
        <a:xfrm>
          <a:off x="4648200"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3"/>
    <xdr:sp macro="" textlink="">
      <xdr:nvSpPr>
        <xdr:cNvPr id="1091" name="Text Box 88">
          <a:extLst>
            <a:ext uri="{FF2B5EF4-FFF2-40B4-BE49-F238E27FC236}">
              <a16:creationId xmlns:a16="http://schemas.microsoft.com/office/drawing/2014/main" id="{00000000-0008-0000-0100-000043040000}"/>
            </a:ext>
          </a:extLst>
        </xdr:cNvPr>
        <xdr:cNvSpPr txBox="1">
          <a:spLocks noChangeArrowheads="1"/>
        </xdr:cNvSpPr>
      </xdr:nvSpPr>
      <xdr:spPr bwMode="auto">
        <a:xfrm>
          <a:off x="4648200"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3"/>
    <xdr:sp macro="" textlink="">
      <xdr:nvSpPr>
        <xdr:cNvPr id="1092" name="Text Box 89">
          <a:extLst>
            <a:ext uri="{FF2B5EF4-FFF2-40B4-BE49-F238E27FC236}">
              <a16:creationId xmlns:a16="http://schemas.microsoft.com/office/drawing/2014/main" id="{00000000-0008-0000-0100-000044040000}"/>
            </a:ext>
          </a:extLst>
        </xdr:cNvPr>
        <xdr:cNvSpPr txBox="1">
          <a:spLocks noChangeArrowheads="1"/>
        </xdr:cNvSpPr>
      </xdr:nvSpPr>
      <xdr:spPr bwMode="auto">
        <a:xfrm>
          <a:off x="4648200"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3"/>
    <xdr:sp macro="" textlink="">
      <xdr:nvSpPr>
        <xdr:cNvPr id="1093" name="Text Box 90">
          <a:extLst>
            <a:ext uri="{FF2B5EF4-FFF2-40B4-BE49-F238E27FC236}">
              <a16:creationId xmlns:a16="http://schemas.microsoft.com/office/drawing/2014/main" id="{00000000-0008-0000-0100-000045040000}"/>
            </a:ext>
          </a:extLst>
        </xdr:cNvPr>
        <xdr:cNvSpPr txBox="1">
          <a:spLocks noChangeArrowheads="1"/>
        </xdr:cNvSpPr>
      </xdr:nvSpPr>
      <xdr:spPr bwMode="auto">
        <a:xfrm>
          <a:off x="4648200"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094" name="Text Box 91">
          <a:extLst>
            <a:ext uri="{FF2B5EF4-FFF2-40B4-BE49-F238E27FC236}">
              <a16:creationId xmlns:a16="http://schemas.microsoft.com/office/drawing/2014/main" id="{00000000-0008-0000-0100-000046040000}"/>
            </a:ext>
          </a:extLst>
        </xdr:cNvPr>
        <xdr:cNvSpPr txBox="1">
          <a:spLocks noChangeArrowheads="1"/>
        </xdr:cNvSpPr>
      </xdr:nvSpPr>
      <xdr:spPr bwMode="auto">
        <a:xfrm>
          <a:off x="5351585"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095" name="Text Box 92">
          <a:extLst>
            <a:ext uri="{FF2B5EF4-FFF2-40B4-BE49-F238E27FC236}">
              <a16:creationId xmlns:a16="http://schemas.microsoft.com/office/drawing/2014/main" id="{00000000-0008-0000-0100-000047040000}"/>
            </a:ext>
          </a:extLst>
        </xdr:cNvPr>
        <xdr:cNvSpPr txBox="1">
          <a:spLocks noChangeArrowheads="1"/>
        </xdr:cNvSpPr>
      </xdr:nvSpPr>
      <xdr:spPr bwMode="auto">
        <a:xfrm>
          <a:off x="5351585"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096" name="Text Box 93">
          <a:extLst>
            <a:ext uri="{FF2B5EF4-FFF2-40B4-BE49-F238E27FC236}">
              <a16:creationId xmlns:a16="http://schemas.microsoft.com/office/drawing/2014/main" id="{00000000-0008-0000-0100-000048040000}"/>
            </a:ext>
          </a:extLst>
        </xdr:cNvPr>
        <xdr:cNvSpPr txBox="1">
          <a:spLocks noChangeArrowheads="1"/>
        </xdr:cNvSpPr>
      </xdr:nvSpPr>
      <xdr:spPr bwMode="auto">
        <a:xfrm>
          <a:off x="5351585"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097" name="Text Box 94">
          <a:extLst>
            <a:ext uri="{FF2B5EF4-FFF2-40B4-BE49-F238E27FC236}">
              <a16:creationId xmlns:a16="http://schemas.microsoft.com/office/drawing/2014/main" id="{00000000-0008-0000-0100-000049040000}"/>
            </a:ext>
          </a:extLst>
        </xdr:cNvPr>
        <xdr:cNvSpPr txBox="1">
          <a:spLocks noChangeArrowheads="1"/>
        </xdr:cNvSpPr>
      </xdr:nvSpPr>
      <xdr:spPr bwMode="auto">
        <a:xfrm>
          <a:off x="5351585"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3"/>
    <xdr:sp macro="" textlink="">
      <xdr:nvSpPr>
        <xdr:cNvPr id="1098" name="Text Box 87">
          <a:extLst>
            <a:ext uri="{FF2B5EF4-FFF2-40B4-BE49-F238E27FC236}">
              <a16:creationId xmlns:a16="http://schemas.microsoft.com/office/drawing/2014/main" id="{00000000-0008-0000-0100-00004A040000}"/>
            </a:ext>
          </a:extLst>
        </xdr:cNvPr>
        <xdr:cNvSpPr txBox="1">
          <a:spLocks noChangeArrowheads="1"/>
        </xdr:cNvSpPr>
      </xdr:nvSpPr>
      <xdr:spPr bwMode="auto">
        <a:xfrm>
          <a:off x="4648200"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3"/>
    <xdr:sp macro="" textlink="">
      <xdr:nvSpPr>
        <xdr:cNvPr id="1099" name="Text Box 88">
          <a:extLst>
            <a:ext uri="{FF2B5EF4-FFF2-40B4-BE49-F238E27FC236}">
              <a16:creationId xmlns:a16="http://schemas.microsoft.com/office/drawing/2014/main" id="{00000000-0008-0000-0100-00004B040000}"/>
            </a:ext>
          </a:extLst>
        </xdr:cNvPr>
        <xdr:cNvSpPr txBox="1">
          <a:spLocks noChangeArrowheads="1"/>
        </xdr:cNvSpPr>
      </xdr:nvSpPr>
      <xdr:spPr bwMode="auto">
        <a:xfrm>
          <a:off x="4648200"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3"/>
    <xdr:sp macro="" textlink="">
      <xdr:nvSpPr>
        <xdr:cNvPr id="1100" name="Text Box 89">
          <a:extLst>
            <a:ext uri="{FF2B5EF4-FFF2-40B4-BE49-F238E27FC236}">
              <a16:creationId xmlns:a16="http://schemas.microsoft.com/office/drawing/2014/main" id="{00000000-0008-0000-0100-00004C040000}"/>
            </a:ext>
          </a:extLst>
        </xdr:cNvPr>
        <xdr:cNvSpPr txBox="1">
          <a:spLocks noChangeArrowheads="1"/>
        </xdr:cNvSpPr>
      </xdr:nvSpPr>
      <xdr:spPr bwMode="auto">
        <a:xfrm>
          <a:off x="4648200"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3"/>
    <xdr:sp macro="" textlink="">
      <xdr:nvSpPr>
        <xdr:cNvPr id="1101" name="Text Box 90">
          <a:extLst>
            <a:ext uri="{FF2B5EF4-FFF2-40B4-BE49-F238E27FC236}">
              <a16:creationId xmlns:a16="http://schemas.microsoft.com/office/drawing/2014/main" id="{00000000-0008-0000-0100-00004D040000}"/>
            </a:ext>
          </a:extLst>
        </xdr:cNvPr>
        <xdr:cNvSpPr txBox="1">
          <a:spLocks noChangeArrowheads="1"/>
        </xdr:cNvSpPr>
      </xdr:nvSpPr>
      <xdr:spPr bwMode="auto">
        <a:xfrm>
          <a:off x="4648200"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102" name="Text Box 91">
          <a:extLst>
            <a:ext uri="{FF2B5EF4-FFF2-40B4-BE49-F238E27FC236}">
              <a16:creationId xmlns:a16="http://schemas.microsoft.com/office/drawing/2014/main" id="{00000000-0008-0000-0100-00004E040000}"/>
            </a:ext>
          </a:extLst>
        </xdr:cNvPr>
        <xdr:cNvSpPr txBox="1">
          <a:spLocks noChangeArrowheads="1"/>
        </xdr:cNvSpPr>
      </xdr:nvSpPr>
      <xdr:spPr bwMode="auto">
        <a:xfrm>
          <a:off x="5351585"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103" name="Text Box 92">
          <a:extLst>
            <a:ext uri="{FF2B5EF4-FFF2-40B4-BE49-F238E27FC236}">
              <a16:creationId xmlns:a16="http://schemas.microsoft.com/office/drawing/2014/main" id="{00000000-0008-0000-0100-00004F040000}"/>
            </a:ext>
          </a:extLst>
        </xdr:cNvPr>
        <xdr:cNvSpPr txBox="1">
          <a:spLocks noChangeArrowheads="1"/>
        </xdr:cNvSpPr>
      </xdr:nvSpPr>
      <xdr:spPr bwMode="auto">
        <a:xfrm>
          <a:off x="5351585"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104" name="Text Box 93">
          <a:extLst>
            <a:ext uri="{FF2B5EF4-FFF2-40B4-BE49-F238E27FC236}">
              <a16:creationId xmlns:a16="http://schemas.microsoft.com/office/drawing/2014/main" id="{00000000-0008-0000-0100-000050040000}"/>
            </a:ext>
          </a:extLst>
        </xdr:cNvPr>
        <xdr:cNvSpPr txBox="1">
          <a:spLocks noChangeArrowheads="1"/>
        </xdr:cNvSpPr>
      </xdr:nvSpPr>
      <xdr:spPr bwMode="auto">
        <a:xfrm>
          <a:off x="5351585"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105" name="Text Box 94">
          <a:extLst>
            <a:ext uri="{FF2B5EF4-FFF2-40B4-BE49-F238E27FC236}">
              <a16:creationId xmlns:a16="http://schemas.microsoft.com/office/drawing/2014/main" id="{00000000-0008-0000-0100-000051040000}"/>
            </a:ext>
          </a:extLst>
        </xdr:cNvPr>
        <xdr:cNvSpPr txBox="1">
          <a:spLocks noChangeArrowheads="1"/>
        </xdr:cNvSpPr>
      </xdr:nvSpPr>
      <xdr:spPr bwMode="auto">
        <a:xfrm>
          <a:off x="5351585"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3"/>
    <xdr:sp macro="" textlink="">
      <xdr:nvSpPr>
        <xdr:cNvPr id="1106" name="Text Box 87">
          <a:extLst>
            <a:ext uri="{FF2B5EF4-FFF2-40B4-BE49-F238E27FC236}">
              <a16:creationId xmlns:a16="http://schemas.microsoft.com/office/drawing/2014/main" id="{00000000-0008-0000-0100-000052040000}"/>
            </a:ext>
          </a:extLst>
        </xdr:cNvPr>
        <xdr:cNvSpPr txBox="1">
          <a:spLocks noChangeArrowheads="1"/>
        </xdr:cNvSpPr>
      </xdr:nvSpPr>
      <xdr:spPr bwMode="auto">
        <a:xfrm>
          <a:off x="4648200"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3"/>
    <xdr:sp macro="" textlink="">
      <xdr:nvSpPr>
        <xdr:cNvPr id="1107" name="Text Box 88">
          <a:extLst>
            <a:ext uri="{FF2B5EF4-FFF2-40B4-BE49-F238E27FC236}">
              <a16:creationId xmlns:a16="http://schemas.microsoft.com/office/drawing/2014/main" id="{00000000-0008-0000-0100-000053040000}"/>
            </a:ext>
          </a:extLst>
        </xdr:cNvPr>
        <xdr:cNvSpPr txBox="1">
          <a:spLocks noChangeArrowheads="1"/>
        </xdr:cNvSpPr>
      </xdr:nvSpPr>
      <xdr:spPr bwMode="auto">
        <a:xfrm>
          <a:off x="4648200"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3"/>
    <xdr:sp macro="" textlink="">
      <xdr:nvSpPr>
        <xdr:cNvPr id="1108" name="Text Box 89">
          <a:extLst>
            <a:ext uri="{FF2B5EF4-FFF2-40B4-BE49-F238E27FC236}">
              <a16:creationId xmlns:a16="http://schemas.microsoft.com/office/drawing/2014/main" id="{00000000-0008-0000-0100-000054040000}"/>
            </a:ext>
          </a:extLst>
        </xdr:cNvPr>
        <xdr:cNvSpPr txBox="1">
          <a:spLocks noChangeArrowheads="1"/>
        </xdr:cNvSpPr>
      </xdr:nvSpPr>
      <xdr:spPr bwMode="auto">
        <a:xfrm>
          <a:off x="4648200"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3"/>
    <xdr:sp macro="" textlink="">
      <xdr:nvSpPr>
        <xdr:cNvPr id="1109" name="Text Box 90">
          <a:extLst>
            <a:ext uri="{FF2B5EF4-FFF2-40B4-BE49-F238E27FC236}">
              <a16:creationId xmlns:a16="http://schemas.microsoft.com/office/drawing/2014/main" id="{00000000-0008-0000-0100-000055040000}"/>
            </a:ext>
          </a:extLst>
        </xdr:cNvPr>
        <xdr:cNvSpPr txBox="1">
          <a:spLocks noChangeArrowheads="1"/>
        </xdr:cNvSpPr>
      </xdr:nvSpPr>
      <xdr:spPr bwMode="auto">
        <a:xfrm>
          <a:off x="4648200"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110" name="Text Box 91">
          <a:extLst>
            <a:ext uri="{FF2B5EF4-FFF2-40B4-BE49-F238E27FC236}">
              <a16:creationId xmlns:a16="http://schemas.microsoft.com/office/drawing/2014/main" id="{00000000-0008-0000-0100-000056040000}"/>
            </a:ext>
          </a:extLst>
        </xdr:cNvPr>
        <xdr:cNvSpPr txBox="1">
          <a:spLocks noChangeArrowheads="1"/>
        </xdr:cNvSpPr>
      </xdr:nvSpPr>
      <xdr:spPr bwMode="auto">
        <a:xfrm>
          <a:off x="5351585"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111" name="Text Box 92">
          <a:extLst>
            <a:ext uri="{FF2B5EF4-FFF2-40B4-BE49-F238E27FC236}">
              <a16:creationId xmlns:a16="http://schemas.microsoft.com/office/drawing/2014/main" id="{00000000-0008-0000-0100-000057040000}"/>
            </a:ext>
          </a:extLst>
        </xdr:cNvPr>
        <xdr:cNvSpPr txBox="1">
          <a:spLocks noChangeArrowheads="1"/>
        </xdr:cNvSpPr>
      </xdr:nvSpPr>
      <xdr:spPr bwMode="auto">
        <a:xfrm>
          <a:off x="5351585"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112" name="Text Box 93">
          <a:extLst>
            <a:ext uri="{FF2B5EF4-FFF2-40B4-BE49-F238E27FC236}">
              <a16:creationId xmlns:a16="http://schemas.microsoft.com/office/drawing/2014/main" id="{00000000-0008-0000-0100-000058040000}"/>
            </a:ext>
          </a:extLst>
        </xdr:cNvPr>
        <xdr:cNvSpPr txBox="1">
          <a:spLocks noChangeArrowheads="1"/>
        </xdr:cNvSpPr>
      </xdr:nvSpPr>
      <xdr:spPr bwMode="auto">
        <a:xfrm>
          <a:off x="5351585"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113" name="Text Box 94">
          <a:extLst>
            <a:ext uri="{FF2B5EF4-FFF2-40B4-BE49-F238E27FC236}">
              <a16:creationId xmlns:a16="http://schemas.microsoft.com/office/drawing/2014/main" id="{00000000-0008-0000-0100-000059040000}"/>
            </a:ext>
          </a:extLst>
        </xdr:cNvPr>
        <xdr:cNvSpPr txBox="1">
          <a:spLocks noChangeArrowheads="1"/>
        </xdr:cNvSpPr>
      </xdr:nvSpPr>
      <xdr:spPr bwMode="auto">
        <a:xfrm>
          <a:off x="5351585"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3"/>
    <xdr:sp macro="" textlink="">
      <xdr:nvSpPr>
        <xdr:cNvPr id="1114" name="Text Box 87">
          <a:extLst>
            <a:ext uri="{FF2B5EF4-FFF2-40B4-BE49-F238E27FC236}">
              <a16:creationId xmlns:a16="http://schemas.microsoft.com/office/drawing/2014/main" id="{00000000-0008-0000-0100-00005A040000}"/>
            </a:ext>
          </a:extLst>
        </xdr:cNvPr>
        <xdr:cNvSpPr txBox="1">
          <a:spLocks noChangeArrowheads="1"/>
        </xdr:cNvSpPr>
      </xdr:nvSpPr>
      <xdr:spPr bwMode="auto">
        <a:xfrm>
          <a:off x="4648200"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3"/>
    <xdr:sp macro="" textlink="">
      <xdr:nvSpPr>
        <xdr:cNvPr id="1115" name="Text Box 88">
          <a:extLst>
            <a:ext uri="{FF2B5EF4-FFF2-40B4-BE49-F238E27FC236}">
              <a16:creationId xmlns:a16="http://schemas.microsoft.com/office/drawing/2014/main" id="{00000000-0008-0000-0100-00005B040000}"/>
            </a:ext>
          </a:extLst>
        </xdr:cNvPr>
        <xdr:cNvSpPr txBox="1">
          <a:spLocks noChangeArrowheads="1"/>
        </xdr:cNvSpPr>
      </xdr:nvSpPr>
      <xdr:spPr bwMode="auto">
        <a:xfrm>
          <a:off x="4648200"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3"/>
    <xdr:sp macro="" textlink="">
      <xdr:nvSpPr>
        <xdr:cNvPr id="1116" name="Text Box 89">
          <a:extLst>
            <a:ext uri="{FF2B5EF4-FFF2-40B4-BE49-F238E27FC236}">
              <a16:creationId xmlns:a16="http://schemas.microsoft.com/office/drawing/2014/main" id="{00000000-0008-0000-0100-00005C040000}"/>
            </a:ext>
          </a:extLst>
        </xdr:cNvPr>
        <xdr:cNvSpPr txBox="1">
          <a:spLocks noChangeArrowheads="1"/>
        </xdr:cNvSpPr>
      </xdr:nvSpPr>
      <xdr:spPr bwMode="auto">
        <a:xfrm>
          <a:off x="4648200"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3"/>
    <xdr:sp macro="" textlink="">
      <xdr:nvSpPr>
        <xdr:cNvPr id="1117" name="Text Box 90">
          <a:extLst>
            <a:ext uri="{FF2B5EF4-FFF2-40B4-BE49-F238E27FC236}">
              <a16:creationId xmlns:a16="http://schemas.microsoft.com/office/drawing/2014/main" id="{00000000-0008-0000-0100-00005D040000}"/>
            </a:ext>
          </a:extLst>
        </xdr:cNvPr>
        <xdr:cNvSpPr txBox="1">
          <a:spLocks noChangeArrowheads="1"/>
        </xdr:cNvSpPr>
      </xdr:nvSpPr>
      <xdr:spPr bwMode="auto">
        <a:xfrm>
          <a:off x="4648200"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118" name="Text Box 91">
          <a:extLst>
            <a:ext uri="{FF2B5EF4-FFF2-40B4-BE49-F238E27FC236}">
              <a16:creationId xmlns:a16="http://schemas.microsoft.com/office/drawing/2014/main" id="{00000000-0008-0000-0100-00005E040000}"/>
            </a:ext>
          </a:extLst>
        </xdr:cNvPr>
        <xdr:cNvSpPr txBox="1">
          <a:spLocks noChangeArrowheads="1"/>
        </xdr:cNvSpPr>
      </xdr:nvSpPr>
      <xdr:spPr bwMode="auto">
        <a:xfrm>
          <a:off x="5351585"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119" name="Text Box 92">
          <a:extLst>
            <a:ext uri="{FF2B5EF4-FFF2-40B4-BE49-F238E27FC236}">
              <a16:creationId xmlns:a16="http://schemas.microsoft.com/office/drawing/2014/main" id="{00000000-0008-0000-0100-00005F040000}"/>
            </a:ext>
          </a:extLst>
        </xdr:cNvPr>
        <xdr:cNvSpPr txBox="1">
          <a:spLocks noChangeArrowheads="1"/>
        </xdr:cNvSpPr>
      </xdr:nvSpPr>
      <xdr:spPr bwMode="auto">
        <a:xfrm>
          <a:off x="5351585"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120" name="Text Box 93">
          <a:extLst>
            <a:ext uri="{FF2B5EF4-FFF2-40B4-BE49-F238E27FC236}">
              <a16:creationId xmlns:a16="http://schemas.microsoft.com/office/drawing/2014/main" id="{00000000-0008-0000-0100-000060040000}"/>
            </a:ext>
          </a:extLst>
        </xdr:cNvPr>
        <xdr:cNvSpPr txBox="1">
          <a:spLocks noChangeArrowheads="1"/>
        </xdr:cNvSpPr>
      </xdr:nvSpPr>
      <xdr:spPr bwMode="auto">
        <a:xfrm>
          <a:off x="5351585"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121" name="Text Box 94">
          <a:extLst>
            <a:ext uri="{FF2B5EF4-FFF2-40B4-BE49-F238E27FC236}">
              <a16:creationId xmlns:a16="http://schemas.microsoft.com/office/drawing/2014/main" id="{00000000-0008-0000-0100-000061040000}"/>
            </a:ext>
          </a:extLst>
        </xdr:cNvPr>
        <xdr:cNvSpPr txBox="1">
          <a:spLocks noChangeArrowheads="1"/>
        </xdr:cNvSpPr>
      </xdr:nvSpPr>
      <xdr:spPr bwMode="auto">
        <a:xfrm>
          <a:off x="5351585"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3"/>
    <xdr:sp macro="" textlink="">
      <xdr:nvSpPr>
        <xdr:cNvPr id="1122" name="Text Box 87">
          <a:extLst>
            <a:ext uri="{FF2B5EF4-FFF2-40B4-BE49-F238E27FC236}">
              <a16:creationId xmlns:a16="http://schemas.microsoft.com/office/drawing/2014/main" id="{00000000-0008-0000-0100-000062040000}"/>
            </a:ext>
          </a:extLst>
        </xdr:cNvPr>
        <xdr:cNvSpPr txBox="1">
          <a:spLocks noChangeArrowheads="1"/>
        </xdr:cNvSpPr>
      </xdr:nvSpPr>
      <xdr:spPr bwMode="auto">
        <a:xfrm>
          <a:off x="4648200"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3"/>
    <xdr:sp macro="" textlink="">
      <xdr:nvSpPr>
        <xdr:cNvPr id="1123" name="Text Box 88">
          <a:extLst>
            <a:ext uri="{FF2B5EF4-FFF2-40B4-BE49-F238E27FC236}">
              <a16:creationId xmlns:a16="http://schemas.microsoft.com/office/drawing/2014/main" id="{00000000-0008-0000-0100-000063040000}"/>
            </a:ext>
          </a:extLst>
        </xdr:cNvPr>
        <xdr:cNvSpPr txBox="1">
          <a:spLocks noChangeArrowheads="1"/>
        </xdr:cNvSpPr>
      </xdr:nvSpPr>
      <xdr:spPr bwMode="auto">
        <a:xfrm>
          <a:off x="4648200"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3"/>
    <xdr:sp macro="" textlink="">
      <xdr:nvSpPr>
        <xdr:cNvPr id="1124" name="Text Box 89">
          <a:extLst>
            <a:ext uri="{FF2B5EF4-FFF2-40B4-BE49-F238E27FC236}">
              <a16:creationId xmlns:a16="http://schemas.microsoft.com/office/drawing/2014/main" id="{00000000-0008-0000-0100-000064040000}"/>
            </a:ext>
          </a:extLst>
        </xdr:cNvPr>
        <xdr:cNvSpPr txBox="1">
          <a:spLocks noChangeArrowheads="1"/>
        </xdr:cNvSpPr>
      </xdr:nvSpPr>
      <xdr:spPr bwMode="auto">
        <a:xfrm>
          <a:off x="4648200"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3"/>
    <xdr:sp macro="" textlink="">
      <xdr:nvSpPr>
        <xdr:cNvPr id="1125" name="Text Box 90">
          <a:extLst>
            <a:ext uri="{FF2B5EF4-FFF2-40B4-BE49-F238E27FC236}">
              <a16:creationId xmlns:a16="http://schemas.microsoft.com/office/drawing/2014/main" id="{00000000-0008-0000-0100-000065040000}"/>
            </a:ext>
          </a:extLst>
        </xdr:cNvPr>
        <xdr:cNvSpPr txBox="1">
          <a:spLocks noChangeArrowheads="1"/>
        </xdr:cNvSpPr>
      </xdr:nvSpPr>
      <xdr:spPr bwMode="auto">
        <a:xfrm>
          <a:off x="4648200"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126" name="Text Box 91">
          <a:extLst>
            <a:ext uri="{FF2B5EF4-FFF2-40B4-BE49-F238E27FC236}">
              <a16:creationId xmlns:a16="http://schemas.microsoft.com/office/drawing/2014/main" id="{00000000-0008-0000-0100-000066040000}"/>
            </a:ext>
          </a:extLst>
        </xdr:cNvPr>
        <xdr:cNvSpPr txBox="1">
          <a:spLocks noChangeArrowheads="1"/>
        </xdr:cNvSpPr>
      </xdr:nvSpPr>
      <xdr:spPr bwMode="auto">
        <a:xfrm>
          <a:off x="5351585"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127" name="Text Box 92">
          <a:extLst>
            <a:ext uri="{FF2B5EF4-FFF2-40B4-BE49-F238E27FC236}">
              <a16:creationId xmlns:a16="http://schemas.microsoft.com/office/drawing/2014/main" id="{00000000-0008-0000-0100-000067040000}"/>
            </a:ext>
          </a:extLst>
        </xdr:cNvPr>
        <xdr:cNvSpPr txBox="1">
          <a:spLocks noChangeArrowheads="1"/>
        </xdr:cNvSpPr>
      </xdr:nvSpPr>
      <xdr:spPr bwMode="auto">
        <a:xfrm>
          <a:off x="5351585"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128" name="Text Box 93">
          <a:extLst>
            <a:ext uri="{FF2B5EF4-FFF2-40B4-BE49-F238E27FC236}">
              <a16:creationId xmlns:a16="http://schemas.microsoft.com/office/drawing/2014/main" id="{00000000-0008-0000-0100-000068040000}"/>
            </a:ext>
          </a:extLst>
        </xdr:cNvPr>
        <xdr:cNvSpPr txBox="1">
          <a:spLocks noChangeArrowheads="1"/>
        </xdr:cNvSpPr>
      </xdr:nvSpPr>
      <xdr:spPr bwMode="auto">
        <a:xfrm>
          <a:off x="5351585"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129" name="Text Box 94">
          <a:extLst>
            <a:ext uri="{FF2B5EF4-FFF2-40B4-BE49-F238E27FC236}">
              <a16:creationId xmlns:a16="http://schemas.microsoft.com/office/drawing/2014/main" id="{00000000-0008-0000-0100-000069040000}"/>
            </a:ext>
          </a:extLst>
        </xdr:cNvPr>
        <xdr:cNvSpPr txBox="1">
          <a:spLocks noChangeArrowheads="1"/>
        </xdr:cNvSpPr>
      </xdr:nvSpPr>
      <xdr:spPr bwMode="auto">
        <a:xfrm>
          <a:off x="5351585"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3"/>
    <xdr:sp macro="" textlink="">
      <xdr:nvSpPr>
        <xdr:cNvPr id="1130" name="Text Box 87">
          <a:extLst>
            <a:ext uri="{FF2B5EF4-FFF2-40B4-BE49-F238E27FC236}">
              <a16:creationId xmlns:a16="http://schemas.microsoft.com/office/drawing/2014/main" id="{00000000-0008-0000-0100-00006A040000}"/>
            </a:ext>
          </a:extLst>
        </xdr:cNvPr>
        <xdr:cNvSpPr txBox="1">
          <a:spLocks noChangeArrowheads="1"/>
        </xdr:cNvSpPr>
      </xdr:nvSpPr>
      <xdr:spPr bwMode="auto">
        <a:xfrm>
          <a:off x="4648200"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3"/>
    <xdr:sp macro="" textlink="">
      <xdr:nvSpPr>
        <xdr:cNvPr id="1131" name="Text Box 88">
          <a:extLst>
            <a:ext uri="{FF2B5EF4-FFF2-40B4-BE49-F238E27FC236}">
              <a16:creationId xmlns:a16="http://schemas.microsoft.com/office/drawing/2014/main" id="{00000000-0008-0000-0100-00006B040000}"/>
            </a:ext>
          </a:extLst>
        </xdr:cNvPr>
        <xdr:cNvSpPr txBox="1">
          <a:spLocks noChangeArrowheads="1"/>
        </xdr:cNvSpPr>
      </xdr:nvSpPr>
      <xdr:spPr bwMode="auto">
        <a:xfrm>
          <a:off x="4648200"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3"/>
    <xdr:sp macro="" textlink="">
      <xdr:nvSpPr>
        <xdr:cNvPr id="1132" name="Text Box 89">
          <a:extLst>
            <a:ext uri="{FF2B5EF4-FFF2-40B4-BE49-F238E27FC236}">
              <a16:creationId xmlns:a16="http://schemas.microsoft.com/office/drawing/2014/main" id="{00000000-0008-0000-0100-00006C040000}"/>
            </a:ext>
          </a:extLst>
        </xdr:cNvPr>
        <xdr:cNvSpPr txBox="1">
          <a:spLocks noChangeArrowheads="1"/>
        </xdr:cNvSpPr>
      </xdr:nvSpPr>
      <xdr:spPr bwMode="auto">
        <a:xfrm>
          <a:off x="4648200"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3"/>
    <xdr:sp macro="" textlink="">
      <xdr:nvSpPr>
        <xdr:cNvPr id="1133" name="Text Box 90">
          <a:extLst>
            <a:ext uri="{FF2B5EF4-FFF2-40B4-BE49-F238E27FC236}">
              <a16:creationId xmlns:a16="http://schemas.microsoft.com/office/drawing/2014/main" id="{00000000-0008-0000-0100-00006D040000}"/>
            </a:ext>
          </a:extLst>
        </xdr:cNvPr>
        <xdr:cNvSpPr txBox="1">
          <a:spLocks noChangeArrowheads="1"/>
        </xdr:cNvSpPr>
      </xdr:nvSpPr>
      <xdr:spPr bwMode="auto">
        <a:xfrm>
          <a:off x="4648200"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134" name="Text Box 91">
          <a:extLst>
            <a:ext uri="{FF2B5EF4-FFF2-40B4-BE49-F238E27FC236}">
              <a16:creationId xmlns:a16="http://schemas.microsoft.com/office/drawing/2014/main" id="{00000000-0008-0000-0100-00006E040000}"/>
            </a:ext>
          </a:extLst>
        </xdr:cNvPr>
        <xdr:cNvSpPr txBox="1">
          <a:spLocks noChangeArrowheads="1"/>
        </xdr:cNvSpPr>
      </xdr:nvSpPr>
      <xdr:spPr bwMode="auto">
        <a:xfrm>
          <a:off x="5351585"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135" name="Text Box 92">
          <a:extLst>
            <a:ext uri="{FF2B5EF4-FFF2-40B4-BE49-F238E27FC236}">
              <a16:creationId xmlns:a16="http://schemas.microsoft.com/office/drawing/2014/main" id="{00000000-0008-0000-0100-00006F040000}"/>
            </a:ext>
          </a:extLst>
        </xdr:cNvPr>
        <xdr:cNvSpPr txBox="1">
          <a:spLocks noChangeArrowheads="1"/>
        </xdr:cNvSpPr>
      </xdr:nvSpPr>
      <xdr:spPr bwMode="auto">
        <a:xfrm>
          <a:off x="5351585"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136" name="Text Box 93">
          <a:extLst>
            <a:ext uri="{FF2B5EF4-FFF2-40B4-BE49-F238E27FC236}">
              <a16:creationId xmlns:a16="http://schemas.microsoft.com/office/drawing/2014/main" id="{00000000-0008-0000-0100-000070040000}"/>
            </a:ext>
          </a:extLst>
        </xdr:cNvPr>
        <xdr:cNvSpPr txBox="1">
          <a:spLocks noChangeArrowheads="1"/>
        </xdr:cNvSpPr>
      </xdr:nvSpPr>
      <xdr:spPr bwMode="auto">
        <a:xfrm>
          <a:off x="5351585"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137" name="Text Box 94">
          <a:extLst>
            <a:ext uri="{FF2B5EF4-FFF2-40B4-BE49-F238E27FC236}">
              <a16:creationId xmlns:a16="http://schemas.microsoft.com/office/drawing/2014/main" id="{00000000-0008-0000-0100-000071040000}"/>
            </a:ext>
          </a:extLst>
        </xdr:cNvPr>
        <xdr:cNvSpPr txBox="1">
          <a:spLocks noChangeArrowheads="1"/>
        </xdr:cNvSpPr>
      </xdr:nvSpPr>
      <xdr:spPr bwMode="auto">
        <a:xfrm>
          <a:off x="5351585"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3"/>
    <xdr:sp macro="" textlink="">
      <xdr:nvSpPr>
        <xdr:cNvPr id="1138" name="Text Box 87">
          <a:extLst>
            <a:ext uri="{FF2B5EF4-FFF2-40B4-BE49-F238E27FC236}">
              <a16:creationId xmlns:a16="http://schemas.microsoft.com/office/drawing/2014/main" id="{00000000-0008-0000-0100-000072040000}"/>
            </a:ext>
          </a:extLst>
        </xdr:cNvPr>
        <xdr:cNvSpPr txBox="1">
          <a:spLocks noChangeArrowheads="1"/>
        </xdr:cNvSpPr>
      </xdr:nvSpPr>
      <xdr:spPr bwMode="auto">
        <a:xfrm>
          <a:off x="4648200"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3"/>
    <xdr:sp macro="" textlink="">
      <xdr:nvSpPr>
        <xdr:cNvPr id="1139" name="Text Box 88">
          <a:extLst>
            <a:ext uri="{FF2B5EF4-FFF2-40B4-BE49-F238E27FC236}">
              <a16:creationId xmlns:a16="http://schemas.microsoft.com/office/drawing/2014/main" id="{00000000-0008-0000-0100-000073040000}"/>
            </a:ext>
          </a:extLst>
        </xdr:cNvPr>
        <xdr:cNvSpPr txBox="1">
          <a:spLocks noChangeArrowheads="1"/>
        </xdr:cNvSpPr>
      </xdr:nvSpPr>
      <xdr:spPr bwMode="auto">
        <a:xfrm>
          <a:off x="4648200"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3"/>
    <xdr:sp macro="" textlink="">
      <xdr:nvSpPr>
        <xdr:cNvPr id="1140" name="Text Box 89">
          <a:extLst>
            <a:ext uri="{FF2B5EF4-FFF2-40B4-BE49-F238E27FC236}">
              <a16:creationId xmlns:a16="http://schemas.microsoft.com/office/drawing/2014/main" id="{00000000-0008-0000-0100-000074040000}"/>
            </a:ext>
          </a:extLst>
        </xdr:cNvPr>
        <xdr:cNvSpPr txBox="1">
          <a:spLocks noChangeArrowheads="1"/>
        </xdr:cNvSpPr>
      </xdr:nvSpPr>
      <xdr:spPr bwMode="auto">
        <a:xfrm>
          <a:off x="4648200"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3"/>
    <xdr:sp macro="" textlink="">
      <xdr:nvSpPr>
        <xdr:cNvPr id="1141" name="Text Box 90">
          <a:extLst>
            <a:ext uri="{FF2B5EF4-FFF2-40B4-BE49-F238E27FC236}">
              <a16:creationId xmlns:a16="http://schemas.microsoft.com/office/drawing/2014/main" id="{00000000-0008-0000-0100-000075040000}"/>
            </a:ext>
          </a:extLst>
        </xdr:cNvPr>
        <xdr:cNvSpPr txBox="1">
          <a:spLocks noChangeArrowheads="1"/>
        </xdr:cNvSpPr>
      </xdr:nvSpPr>
      <xdr:spPr bwMode="auto">
        <a:xfrm>
          <a:off x="4648200"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142" name="Text Box 91">
          <a:extLst>
            <a:ext uri="{FF2B5EF4-FFF2-40B4-BE49-F238E27FC236}">
              <a16:creationId xmlns:a16="http://schemas.microsoft.com/office/drawing/2014/main" id="{00000000-0008-0000-0100-000076040000}"/>
            </a:ext>
          </a:extLst>
        </xdr:cNvPr>
        <xdr:cNvSpPr txBox="1">
          <a:spLocks noChangeArrowheads="1"/>
        </xdr:cNvSpPr>
      </xdr:nvSpPr>
      <xdr:spPr bwMode="auto">
        <a:xfrm>
          <a:off x="5351585"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143" name="Text Box 92">
          <a:extLst>
            <a:ext uri="{FF2B5EF4-FFF2-40B4-BE49-F238E27FC236}">
              <a16:creationId xmlns:a16="http://schemas.microsoft.com/office/drawing/2014/main" id="{00000000-0008-0000-0100-000077040000}"/>
            </a:ext>
          </a:extLst>
        </xdr:cNvPr>
        <xdr:cNvSpPr txBox="1">
          <a:spLocks noChangeArrowheads="1"/>
        </xdr:cNvSpPr>
      </xdr:nvSpPr>
      <xdr:spPr bwMode="auto">
        <a:xfrm>
          <a:off x="5351585"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144" name="Text Box 93">
          <a:extLst>
            <a:ext uri="{FF2B5EF4-FFF2-40B4-BE49-F238E27FC236}">
              <a16:creationId xmlns:a16="http://schemas.microsoft.com/office/drawing/2014/main" id="{00000000-0008-0000-0100-000078040000}"/>
            </a:ext>
          </a:extLst>
        </xdr:cNvPr>
        <xdr:cNvSpPr txBox="1">
          <a:spLocks noChangeArrowheads="1"/>
        </xdr:cNvSpPr>
      </xdr:nvSpPr>
      <xdr:spPr bwMode="auto">
        <a:xfrm>
          <a:off x="5351585"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145" name="Text Box 94">
          <a:extLst>
            <a:ext uri="{FF2B5EF4-FFF2-40B4-BE49-F238E27FC236}">
              <a16:creationId xmlns:a16="http://schemas.microsoft.com/office/drawing/2014/main" id="{00000000-0008-0000-0100-000079040000}"/>
            </a:ext>
          </a:extLst>
        </xdr:cNvPr>
        <xdr:cNvSpPr txBox="1">
          <a:spLocks noChangeArrowheads="1"/>
        </xdr:cNvSpPr>
      </xdr:nvSpPr>
      <xdr:spPr bwMode="auto">
        <a:xfrm>
          <a:off x="5351585"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3"/>
    <xdr:sp macro="" textlink="">
      <xdr:nvSpPr>
        <xdr:cNvPr id="1146" name="Text Box 87">
          <a:extLst>
            <a:ext uri="{FF2B5EF4-FFF2-40B4-BE49-F238E27FC236}">
              <a16:creationId xmlns:a16="http://schemas.microsoft.com/office/drawing/2014/main" id="{00000000-0008-0000-0100-00007A040000}"/>
            </a:ext>
          </a:extLst>
        </xdr:cNvPr>
        <xdr:cNvSpPr txBox="1">
          <a:spLocks noChangeArrowheads="1"/>
        </xdr:cNvSpPr>
      </xdr:nvSpPr>
      <xdr:spPr bwMode="auto">
        <a:xfrm>
          <a:off x="4648200"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3"/>
    <xdr:sp macro="" textlink="">
      <xdr:nvSpPr>
        <xdr:cNvPr id="1147" name="Text Box 88">
          <a:extLst>
            <a:ext uri="{FF2B5EF4-FFF2-40B4-BE49-F238E27FC236}">
              <a16:creationId xmlns:a16="http://schemas.microsoft.com/office/drawing/2014/main" id="{00000000-0008-0000-0100-00007B040000}"/>
            </a:ext>
          </a:extLst>
        </xdr:cNvPr>
        <xdr:cNvSpPr txBox="1">
          <a:spLocks noChangeArrowheads="1"/>
        </xdr:cNvSpPr>
      </xdr:nvSpPr>
      <xdr:spPr bwMode="auto">
        <a:xfrm>
          <a:off x="4648200"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3"/>
    <xdr:sp macro="" textlink="">
      <xdr:nvSpPr>
        <xdr:cNvPr id="1148" name="Text Box 89">
          <a:extLst>
            <a:ext uri="{FF2B5EF4-FFF2-40B4-BE49-F238E27FC236}">
              <a16:creationId xmlns:a16="http://schemas.microsoft.com/office/drawing/2014/main" id="{00000000-0008-0000-0100-00007C040000}"/>
            </a:ext>
          </a:extLst>
        </xdr:cNvPr>
        <xdr:cNvSpPr txBox="1">
          <a:spLocks noChangeArrowheads="1"/>
        </xdr:cNvSpPr>
      </xdr:nvSpPr>
      <xdr:spPr bwMode="auto">
        <a:xfrm>
          <a:off x="4648200"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40</xdr:row>
      <xdr:rowOff>0</xdr:rowOff>
    </xdr:from>
    <xdr:ext cx="76200" cy="201553"/>
    <xdr:sp macro="" textlink="">
      <xdr:nvSpPr>
        <xdr:cNvPr id="1149" name="Text Box 90">
          <a:extLst>
            <a:ext uri="{FF2B5EF4-FFF2-40B4-BE49-F238E27FC236}">
              <a16:creationId xmlns:a16="http://schemas.microsoft.com/office/drawing/2014/main" id="{00000000-0008-0000-0100-00007D040000}"/>
            </a:ext>
          </a:extLst>
        </xdr:cNvPr>
        <xdr:cNvSpPr txBox="1">
          <a:spLocks noChangeArrowheads="1"/>
        </xdr:cNvSpPr>
      </xdr:nvSpPr>
      <xdr:spPr bwMode="auto">
        <a:xfrm>
          <a:off x="4648200"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150" name="Text Box 91">
          <a:extLst>
            <a:ext uri="{FF2B5EF4-FFF2-40B4-BE49-F238E27FC236}">
              <a16:creationId xmlns:a16="http://schemas.microsoft.com/office/drawing/2014/main" id="{00000000-0008-0000-0100-00007E040000}"/>
            </a:ext>
          </a:extLst>
        </xdr:cNvPr>
        <xdr:cNvSpPr txBox="1">
          <a:spLocks noChangeArrowheads="1"/>
        </xdr:cNvSpPr>
      </xdr:nvSpPr>
      <xdr:spPr bwMode="auto">
        <a:xfrm>
          <a:off x="5351585"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151" name="Text Box 92">
          <a:extLst>
            <a:ext uri="{FF2B5EF4-FFF2-40B4-BE49-F238E27FC236}">
              <a16:creationId xmlns:a16="http://schemas.microsoft.com/office/drawing/2014/main" id="{00000000-0008-0000-0100-00007F040000}"/>
            </a:ext>
          </a:extLst>
        </xdr:cNvPr>
        <xdr:cNvSpPr txBox="1">
          <a:spLocks noChangeArrowheads="1"/>
        </xdr:cNvSpPr>
      </xdr:nvSpPr>
      <xdr:spPr bwMode="auto">
        <a:xfrm>
          <a:off x="5351585"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152" name="Text Box 93">
          <a:extLst>
            <a:ext uri="{FF2B5EF4-FFF2-40B4-BE49-F238E27FC236}">
              <a16:creationId xmlns:a16="http://schemas.microsoft.com/office/drawing/2014/main" id="{00000000-0008-0000-0100-000080040000}"/>
            </a:ext>
          </a:extLst>
        </xdr:cNvPr>
        <xdr:cNvSpPr txBox="1">
          <a:spLocks noChangeArrowheads="1"/>
        </xdr:cNvSpPr>
      </xdr:nvSpPr>
      <xdr:spPr bwMode="auto">
        <a:xfrm>
          <a:off x="5351585" y="111275446"/>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20602"/>
    <xdr:sp macro="" textlink="">
      <xdr:nvSpPr>
        <xdr:cNvPr id="1154" name="Text Box 91">
          <a:extLst>
            <a:ext uri="{FF2B5EF4-FFF2-40B4-BE49-F238E27FC236}">
              <a16:creationId xmlns:a16="http://schemas.microsoft.com/office/drawing/2014/main" id="{702A102F-9C81-4905-801E-DF3CEBBE7FE5}"/>
            </a:ext>
          </a:extLst>
        </xdr:cNvPr>
        <xdr:cNvSpPr txBox="1">
          <a:spLocks noChangeArrowheads="1"/>
        </xdr:cNvSpPr>
      </xdr:nvSpPr>
      <xdr:spPr bwMode="auto">
        <a:xfrm>
          <a:off x="4104409"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20602"/>
    <xdr:sp macro="" textlink="">
      <xdr:nvSpPr>
        <xdr:cNvPr id="1155" name="Text Box 92">
          <a:extLst>
            <a:ext uri="{FF2B5EF4-FFF2-40B4-BE49-F238E27FC236}">
              <a16:creationId xmlns:a16="http://schemas.microsoft.com/office/drawing/2014/main" id="{26EBCE7A-B3F7-4B69-A86A-C01785398D25}"/>
            </a:ext>
          </a:extLst>
        </xdr:cNvPr>
        <xdr:cNvSpPr txBox="1">
          <a:spLocks noChangeArrowheads="1"/>
        </xdr:cNvSpPr>
      </xdr:nvSpPr>
      <xdr:spPr bwMode="auto">
        <a:xfrm>
          <a:off x="4104409"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20602"/>
    <xdr:sp macro="" textlink="">
      <xdr:nvSpPr>
        <xdr:cNvPr id="1156" name="Text Box 93">
          <a:extLst>
            <a:ext uri="{FF2B5EF4-FFF2-40B4-BE49-F238E27FC236}">
              <a16:creationId xmlns:a16="http://schemas.microsoft.com/office/drawing/2014/main" id="{08FFEADB-CAA4-47C7-B4CC-82748E5BE855}"/>
            </a:ext>
          </a:extLst>
        </xdr:cNvPr>
        <xdr:cNvSpPr txBox="1">
          <a:spLocks noChangeArrowheads="1"/>
        </xdr:cNvSpPr>
      </xdr:nvSpPr>
      <xdr:spPr bwMode="auto">
        <a:xfrm>
          <a:off x="4104409"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20602"/>
    <xdr:sp macro="" textlink="">
      <xdr:nvSpPr>
        <xdr:cNvPr id="1157" name="Text Box 94">
          <a:extLst>
            <a:ext uri="{FF2B5EF4-FFF2-40B4-BE49-F238E27FC236}">
              <a16:creationId xmlns:a16="http://schemas.microsoft.com/office/drawing/2014/main" id="{9DC668CF-22EF-4796-8566-5FC204EEF348}"/>
            </a:ext>
          </a:extLst>
        </xdr:cNvPr>
        <xdr:cNvSpPr txBox="1">
          <a:spLocks noChangeArrowheads="1"/>
        </xdr:cNvSpPr>
      </xdr:nvSpPr>
      <xdr:spPr bwMode="auto">
        <a:xfrm>
          <a:off x="4104409"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20602"/>
    <xdr:sp macro="" textlink="">
      <xdr:nvSpPr>
        <xdr:cNvPr id="1158" name="Text Box 91">
          <a:extLst>
            <a:ext uri="{FF2B5EF4-FFF2-40B4-BE49-F238E27FC236}">
              <a16:creationId xmlns:a16="http://schemas.microsoft.com/office/drawing/2014/main" id="{FBC04083-1474-4781-A25E-397C7ECF4D81}"/>
            </a:ext>
          </a:extLst>
        </xdr:cNvPr>
        <xdr:cNvSpPr txBox="1">
          <a:spLocks noChangeArrowheads="1"/>
        </xdr:cNvSpPr>
      </xdr:nvSpPr>
      <xdr:spPr bwMode="auto">
        <a:xfrm>
          <a:off x="4104409"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20602"/>
    <xdr:sp macro="" textlink="">
      <xdr:nvSpPr>
        <xdr:cNvPr id="1159" name="Text Box 92">
          <a:extLst>
            <a:ext uri="{FF2B5EF4-FFF2-40B4-BE49-F238E27FC236}">
              <a16:creationId xmlns:a16="http://schemas.microsoft.com/office/drawing/2014/main" id="{B729AA7E-225F-4B43-97BD-4747230433BB}"/>
            </a:ext>
          </a:extLst>
        </xdr:cNvPr>
        <xdr:cNvSpPr txBox="1">
          <a:spLocks noChangeArrowheads="1"/>
        </xdr:cNvSpPr>
      </xdr:nvSpPr>
      <xdr:spPr bwMode="auto">
        <a:xfrm>
          <a:off x="4104409"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20602"/>
    <xdr:sp macro="" textlink="">
      <xdr:nvSpPr>
        <xdr:cNvPr id="1160" name="Text Box 93">
          <a:extLst>
            <a:ext uri="{FF2B5EF4-FFF2-40B4-BE49-F238E27FC236}">
              <a16:creationId xmlns:a16="http://schemas.microsoft.com/office/drawing/2014/main" id="{A4D35F71-0695-47A4-BA81-4C2B7C499EC8}"/>
            </a:ext>
          </a:extLst>
        </xdr:cNvPr>
        <xdr:cNvSpPr txBox="1">
          <a:spLocks noChangeArrowheads="1"/>
        </xdr:cNvSpPr>
      </xdr:nvSpPr>
      <xdr:spPr bwMode="auto">
        <a:xfrm>
          <a:off x="4104409"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20602"/>
    <xdr:sp macro="" textlink="">
      <xdr:nvSpPr>
        <xdr:cNvPr id="1161" name="Text Box 94">
          <a:extLst>
            <a:ext uri="{FF2B5EF4-FFF2-40B4-BE49-F238E27FC236}">
              <a16:creationId xmlns:a16="http://schemas.microsoft.com/office/drawing/2014/main" id="{A34BB227-CCC1-4229-9F90-F18E97BC0AED}"/>
            </a:ext>
          </a:extLst>
        </xdr:cNvPr>
        <xdr:cNvSpPr txBox="1">
          <a:spLocks noChangeArrowheads="1"/>
        </xdr:cNvSpPr>
      </xdr:nvSpPr>
      <xdr:spPr bwMode="auto">
        <a:xfrm>
          <a:off x="4104409"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20602"/>
    <xdr:sp macro="" textlink="">
      <xdr:nvSpPr>
        <xdr:cNvPr id="1162" name="Text Box 91">
          <a:extLst>
            <a:ext uri="{FF2B5EF4-FFF2-40B4-BE49-F238E27FC236}">
              <a16:creationId xmlns:a16="http://schemas.microsoft.com/office/drawing/2014/main" id="{E541F593-A84E-4DFC-8DC6-9B37B90F2C5C}"/>
            </a:ext>
          </a:extLst>
        </xdr:cNvPr>
        <xdr:cNvSpPr txBox="1">
          <a:spLocks noChangeArrowheads="1"/>
        </xdr:cNvSpPr>
      </xdr:nvSpPr>
      <xdr:spPr bwMode="auto">
        <a:xfrm>
          <a:off x="4104409"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20602"/>
    <xdr:sp macro="" textlink="">
      <xdr:nvSpPr>
        <xdr:cNvPr id="1163" name="Text Box 92">
          <a:extLst>
            <a:ext uri="{FF2B5EF4-FFF2-40B4-BE49-F238E27FC236}">
              <a16:creationId xmlns:a16="http://schemas.microsoft.com/office/drawing/2014/main" id="{10F3FAD6-1E70-4A6F-98C0-D40D7F7FFB89}"/>
            </a:ext>
          </a:extLst>
        </xdr:cNvPr>
        <xdr:cNvSpPr txBox="1">
          <a:spLocks noChangeArrowheads="1"/>
        </xdr:cNvSpPr>
      </xdr:nvSpPr>
      <xdr:spPr bwMode="auto">
        <a:xfrm>
          <a:off x="4104409"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20602"/>
    <xdr:sp macro="" textlink="">
      <xdr:nvSpPr>
        <xdr:cNvPr id="1164" name="Text Box 93">
          <a:extLst>
            <a:ext uri="{FF2B5EF4-FFF2-40B4-BE49-F238E27FC236}">
              <a16:creationId xmlns:a16="http://schemas.microsoft.com/office/drawing/2014/main" id="{ACE895E0-5FE5-40D2-8745-A19945080FCE}"/>
            </a:ext>
          </a:extLst>
        </xdr:cNvPr>
        <xdr:cNvSpPr txBox="1">
          <a:spLocks noChangeArrowheads="1"/>
        </xdr:cNvSpPr>
      </xdr:nvSpPr>
      <xdr:spPr bwMode="auto">
        <a:xfrm>
          <a:off x="4104409"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20602"/>
    <xdr:sp macro="" textlink="">
      <xdr:nvSpPr>
        <xdr:cNvPr id="1165" name="Text Box 94">
          <a:extLst>
            <a:ext uri="{FF2B5EF4-FFF2-40B4-BE49-F238E27FC236}">
              <a16:creationId xmlns:a16="http://schemas.microsoft.com/office/drawing/2014/main" id="{F411239B-7EF7-462D-85F2-3AD68CC7515A}"/>
            </a:ext>
          </a:extLst>
        </xdr:cNvPr>
        <xdr:cNvSpPr txBox="1">
          <a:spLocks noChangeArrowheads="1"/>
        </xdr:cNvSpPr>
      </xdr:nvSpPr>
      <xdr:spPr bwMode="auto">
        <a:xfrm>
          <a:off x="4104409"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20602"/>
    <xdr:sp macro="" textlink="">
      <xdr:nvSpPr>
        <xdr:cNvPr id="1166" name="Text Box 91">
          <a:extLst>
            <a:ext uri="{FF2B5EF4-FFF2-40B4-BE49-F238E27FC236}">
              <a16:creationId xmlns:a16="http://schemas.microsoft.com/office/drawing/2014/main" id="{B5AF35CA-0E7F-4B94-BA54-B610BF138836}"/>
            </a:ext>
          </a:extLst>
        </xdr:cNvPr>
        <xdr:cNvSpPr txBox="1">
          <a:spLocks noChangeArrowheads="1"/>
        </xdr:cNvSpPr>
      </xdr:nvSpPr>
      <xdr:spPr bwMode="auto">
        <a:xfrm>
          <a:off x="4104409"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20602"/>
    <xdr:sp macro="" textlink="">
      <xdr:nvSpPr>
        <xdr:cNvPr id="1167" name="Text Box 92">
          <a:extLst>
            <a:ext uri="{FF2B5EF4-FFF2-40B4-BE49-F238E27FC236}">
              <a16:creationId xmlns:a16="http://schemas.microsoft.com/office/drawing/2014/main" id="{CC7B896F-4341-4866-925B-51B3D6ACACDC}"/>
            </a:ext>
          </a:extLst>
        </xdr:cNvPr>
        <xdr:cNvSpPr txBox="1">
          <a:spLocks noChangeArrowheads="1"/>
        </xdr:cNvSpPr>
      </xdr:nvSpPr>
      <xdr:spPr bwMode="auto">
        <a:xfrm>
          <a:off x="4104409"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20602"/>
    <xdr:sp macro="" textlink="">
      <xdr:nvSpPr>
        <xdr:cNvPr id="1168" name="Text Box 93">
          <a:extLst>
            <a:ext uri="{FF2B5EF4-FFF2-40B4-BE49-F238E27FC236}">
              <a16:creationId xmlns:a16="http://schemas.microsoft.com/office/drawing/2014/main" id="{7ABB9D06-CBA7-4F90-8E65-63CD926E44EC}"/>
            </a:ext>
          </a:extLst>
        </xdr:cNvPr>
        <xdr:cNvSpPr txBox="1">
          <a:spLocks noChangeArrowheads="1"/>
        </xdr:cNvSpPr>
      </xdr:nvSpPr>
      <xdr:spPr bwMode="auto">
        <a:xfrm>
          <a:off x="4104409"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20602"/>
    <xdr:sp macro="" textlink="">
      <xdr:nvSpPr>
        <xdr:cNvPr id="1169" name="Text Box 94">
          <a:extLst>
            <a:ext uri="{FF2B5EF4-FFF2-40B4-BE49-F238E27FC236}">
              <a16:creationId xmlns:a16="http://schemas.microsoft.com/office/drawing/2014/main" id="{A91EFF61-92E5-4E38-9E09-73978881A276}"/>
            </a:ext>
          </a:extLst>
        </xdr:cNvPr>
        <xdr:cNvSpPr txBox="1">
          <a:spLocks noChangeArrowheads="1"/>
        </xdr:cNvSpPr>
      </xdr:nvSpPr>
      <xdr:spPr bwMode="auto">
        <a:xfrm>
          <a:off x="4104409"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20602"/>
    <xdr:sp macro="" textlink="">
      <xdr:nvSpPr>
        <xdr:cNvPr id="1170" name="Text Box 91">
          <a:extLst>
            <a:ext uri="{FF2B5EF4-FFF2-40B4-BE49-F238E27FC236}">
              <a16:creationId xmlns:a16="http://schemas.microsoft.com/office/drawing/2014/main" id="{4B735556-EBC1-4421-B659-61BA7F94D1A9}"/>
            </a:ext>
          </a:extLst>
        </xdr:cNvPr>
        <xdr:cNvSpPr txBox="1">
          <a:spLocks noChangeArrowheads="1"/>
        </xdr:cNvSpPr>
      </xdr:nvSpPr>
      <xdr:spPr bwMode="auto">
        <a:xfrm>
          <a:off x="4104409"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20602"/>
    <xdr:sp macro="" textlink="">
      <xdr:nvSpPr>
        <xdr:cNvPr id="1171" name="Text Box 92">
          <a:extLst>
            <a:ext uri="{FF2B5EF4-FFF2-40B4-BE49-F238E27FC236}">
              <a16:creationId xmlns:a16="http://schemas.microsoft.com/office/drawing/2014/main" id="{38164361-5161-4BCB-B726-544D0F11E9AB}"/>
            </a:ext>
          </a:extLst>
        </xdr:cNvPr>
        <xdr:cNvSpPr txBox="1">
          <a:spLocks noChangeArrowheads="1"/>
        </xdr:cNvSpPr>
      </xdr:nvSpPr>
      <xdr:spPr bwMode="auto">
        <a:xfrm>
          <a:off x="4104409"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20602"/>
    <xdr:sp macro="" textlink="">
      <xdr:nvSpPr>
        <xdr:cNvPr id="1172" name="Text Box 93">
          <a:extLst>
            <a:ext uri="{FF2B5EF4-FFF2-40B4-BE49-F238E27FC236}">
              <a16:creationId xmlns:a16="http://schemas.microsoft.com/office/drawing/2014/main" id="{E50CBC26-D331-48FA-99F6-8FF78FA22D04}"/>
            </a:ext>
          </a:extLst>
        </xdr:cNvPr>
        <xdr:cNvSpPr txBox="1">
          <a:spLocks noChangeArrowheads="1"/>
        </xdr:cNvSpPr>
      </xdr:nvSpPr>
      <xdr:spPr bwMode="auto">
        <a:xfrm>
          <a:off x="4104409"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20602"/>
    <xdr:sp macro="" textlink="">
      <xdr:nvSpPr>
        <xdr:cNvPr id="1173" name="Text Box 94">
          <a:extLst>
            <a:ext uri="{FF2B5EF4-FFF2-40B4-BE49-F238E27FC236}">
              <a16:creationId xmlns:a16="http://schemas.microsoft.com/office/drawing/2014/main" id="{F5BAA05B-8058-4025-9BFC-8A5EF28B5CC4}"/>
            </a:ext>
          </a:extLst>
        </xdr:cNvPr>
        <xdr:cNvSpPr txBox="1">
          <a:spLocks noChangeArrowheads="1"/>
        </xdr:cNvSpPr>
      </xdr:nvSpPr>
      <xdr:spPr bwMode="auto">
        <a:xfrm>
          <a:off x="4104409"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20602"/>
    <xdr:sp macro="" textlink="">
      <xdr:nvSpPr>
        <xdr:cNvPr id="1174" name="Text Box 91">
          <a:extLst>
            <a:ext uri="{FF2B5EF4-FFF2-40B4-BE49-F238E27FC236}">
              <a16:creationId xmlns:a16="http://schemas.microsoft.com/office/drawing/2014/main" id="{E6FDB00E-87B1-4F84-AF55-CA2CB28F5A72}"/>
            </a:ext>
          </a:extLst>
        </xdr:cNvPr>
        <xdr:cNvSpPr txBox="1">
          <a:spLocks noChangeArrowheads="1"/>
        </xdr:cNvSpPr>
      </xdr:nvSpPr>
      <xdr:spPr bwMode="auto">
        <a:xfrm>
          <a:off x="4104409"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20602"/>
    <xdr:sp macro="" textlink="">
      <xdr:nvSpPr>
        <xdr:cNvPr id="1175" name="Text Box 92">
          <a:extLst>
            <a:ext uri="{FF2B5EF4-FFF2-40B4-BE49-F238E27FC236}">
              <a16:creationId xmlns:a16="http://schemas.microsoft.com/office/drawing/2014/main" id="{C4FF2FC7-D652-460D-A65A-E8DAF672942B}"/>
            </a:ext>
          </a:extLst>
        </xdr:cNvPr>
        <xdr:cNvSpPr txBox="1">
          <a:spLocks noChangeArrowheads="1"/>
        </xdr:cNvSpPr>
      </xdr:nvSpPr>
      <xdr:spPr bwMode="auto">
        <a:xfrm>
          <a:off x="4104409"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20602"/>
    <xdr:sp macro="" textlink="">
      <xdr:nvSpPr>
        <xdr:cNvPr id="1176" name="Text Box 93">
          <a:extLst>
            <a:ext uri="{FF2B5EF4-FFF2-40B4-BE49-F238E27FC236}">
              <a16:creationId xmlns:a16="http://schemas.microsoft.com/office/drawing/2014/main" id="{AD32AE0E-B4F5-48E9-9C29-0B6309C150D8}"/>
            </a:ext>
          </a:extLst>
        </xdr:cNvPr>
        <xdr:cNvSpPr txBox="1">
          <a:spLocks noChangeArrowheads="1"/>
        </xdr:cNvSpPr>
      </xdr:nvSpPr>
      <xdr:spPr bwMode="auto">
        <a:xfrm>
          <a:off x="4104409"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20602"/>
    <xdr:sp macro="" textlink="">
      <xdr:nvSpPr>
        <xdr:cNvPr id="1177" name="Text Box 94">
          <a:extLst>
            <a:ext uri="{FF2B5EF4-FFF2-40B4-BE49-F238E27FC236}">
              <a16:creationId xmlns:a16="http://schemas.microsoft.com/office/drawing/2014/main" id="{59DAB340-C5BA-4076-997F-EC136069A5D8}"/>
            </a:ext>
          </a:extLst>
        </xdr:cNvPr>
        <xdr:cNvSpPr txBox="1">
          <a:spLocks noChangeArrowheads="1"/>
        </xdr:cNvSpPr>
      </xdr:nvSpPr>
      <xdr:spPr bwMode="auto">
        <a:xfrm>
          <a:off x="4104409"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2"/>
    <xdr:sp macro="" textlink="">
      <xdr:nvSpPr>
        <xdr:cNvPr id="1178" name="Text Box 91">
          <a:extLst>
            <a:ext uri="{FF2B5EF4-FFF2-40B4-BE49-F238E27FC236}">
              <a16:creationId xmlns:a16="http://schemas.microsoft.com/office/drawing/2014/main" id="{12E4E514-CDE7-40CC-AB20-5F2F88CDAE7A}"/>
            </a:ext>
          </a:extLst>
        </xdr:cNvPr>
        <xdr:cNvSpPr txBox="1">
          <a:spLocks noChangeArrowheads="1"/>
        </xdr:cNvSpPr>
      </xdr:nvSpPr>
      <xdr:spPr bwMode="auto">
        <a:xfrm>
          <a:off x="4104409"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2"/>
    <xdr:sp macro="" textlink="">
      <xdr:nvSpPr>
        <xdr:cNvPr id="1179" name="Text Box 92">
          <a:extLst>
            <a:ext uri="{FF2B5EF4-FFF2-40B4-BE49-F238E27FC236}">
              <a16:creationId xmlns:a16="http://schemas.microsoft.com/office/drawing/2014/main" id="{EE35F1DC-455B-4785-861D-6C1FAD11746E}"/>
            </a:ext>
          </a:extLst>
        </xdr:cNvPr>
        <xdr:cNvSpPr txBox="1">
          <a:spLocks noChangeArrowheads="1"/>
        </xdr:cNvSpPr>
      </xdr:nvSpPr>
      <xdr:spPr bwMode="auto">
        <a:xfrm>
          <a:off x="4104409"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2"/>
    <xdr:sp macro="" textlink="">
      <xdr:nvSpPr>
        <xdr:cNvPr id="1180" name="Text Box 93">
          <a:extLst>
            <a:ext uri="{FF2B5EF4-FFF2-40B4-BE49-F238E27FC236}">
              <a16:creationId xmlns:a16="http://schemas.microsoft.com/office/drawing/2014/main" id="{9E349BC4-5C46-4687-9FCC-508231157E3E}"/>
            </a:ext>
          </a:extLst>
        </xdr:cNvPr>
        <xdr:cNvSpPr txBox="1">
          <a:spLocks noChangeArrowheads="1"/>
        </xdr:cNvSpPr>
      </xdr:nvSpPr>
      <xdr:spPr bwMode="auto">
        <a:xfrm>
          <a:off x="4104409"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2"/>
    <xdr:sp macro="" textlink="">
      <xdr:nvSpPr>
        <xdr:cNvPr id="1181" name="Text Box 94">
          <a:extLst>
            <a:ext uri="{FF2B5EF4-FFF2-40B4-BE49-F238E27FC236}">
              <a16:creationId xmlns:a16="http://schemas.microsoft.com/office/drawing/2014/main" id="{50B7FD32-4F6F-4188-8543-16D54526C2B3}"/>
            </a:ext>
          </a:extLst>
        </xdr:cNvPr>
        <xdr:cNvSpPr txBox="1">
          <a:spLocks noChangeArrowheads="1"/>
        </xdr:cNvSpPr>
      </xdr:nvSpPr>
      <xdr:spPr bwMode="auto">
        <a:xfrm>
          <a:off x="4104409"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2"/>
    <xdr:sp macro="" textlink="">
      <xdr:nvSpPr>
        <xdr:cNvPr id="1182" name="Text Box 91">
          <a:extLst>
            <a:ext uri="{FF2B5EF4-FFF2-40B4-BE49-F238E27FC236}">
              <a16:creationId xmlns:a16="http://schemas.microsoft.com/office/drawing/2014/main" id="{97F7EE21-CF68-4288-B9E5-09B04E3E39B6}"/>
            </a:ext>
          </a:extLst>
        </xdr:cNvPr>
        <xdr:cNvSpPr txBox="1">
          <a:spLocks noChangeArrowheads="1"/>
        </xdr:cNvSpPr>
      </xdr:nvSpPr>
      <xdr:spPr bwMode="auto">
        <a:xfrm>
          <a:off x="4104409"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2"/>
    <xdr:sp macro="" textlink="">
      <xdr:nvSpPr>
        <xdr:cNvPr id="1183" name="Text Box 92">
          <a:extLst>
            <a:ext uri="{FF2B5EF4-FFF2-40B4-BE49-F238E27FC236}">
              <a16:creationId xmlns:a16="http://schemas.microsoft.com/office/drawing/2014/main" id="{1296F2F4-8D08-415B-A6E1-4813667A3EE3}"/>
            </a:ext>
          </a:extLst>
        </xdr:cNvPr>
        <xdr:cNvSpPr txBox="1">
          <a:spLocks noChangeArrowheads="1"/>
        </xdr:cNvSpPr>
      </xdr:nvSpPr>
      <xdr:spPr bwMode="auto">
        <a:xfrm>
          <a:off x="4104409"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2"/>
    <xdr:sp macro="" textlink="">
      <xdr:nvSpPr>
        <xdr:cNvPr id="1184" name="Text Box 93">
          <a:extLst>
            <a:ext uri="{FF2B5EF4-FFF2-40B4-BE49-F238E27FC236}">
              <a16:creationId xmlns:a16="http://schemas.microsoft.com/office/drawing/2014/main" id="{4521CC47-B6C8-48FC-96EE-08FF4BBF3A46}"/>
            </a:ext>
          </a:extLst>
        </xdr:cNvPr>
        <xdr:cNvSpPr txBox="1">
          <a:spLocks noChangeArrowheads="1"/>
        </xdr:cNvSpPr>
      </xdr:nvSpPr>
      <xdr:spPr bwMode="auto">
        <a:xfrm>
          <a:off x="4104409"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2"/>
    <xdr:sp macro="" textlink="">
      <xdr:nvSpPr>
        <xdr:cNvPr id="1185" name="Text Box 94">
          <a:extLst>
            <a:ext uri="{FF2B5EF4-FFF2-40B4-BE49-F238E27FC236}">
              <a16:creationId xmlns:a16="http://schemas.microsoft.com/office/drawing/2014/main" id="{D623D91C-7C78-49F9-9951-85619AD25877}"/>
            </a:ext>
          </a:extLst>
        </xdr:cNvPr>
        <xdr:cNvSpPr txBox="1">
          <a:spLocks noChangeArrowheads="1"/>
        </xdr:cNvSpPr>
      </xdr:nvSpPr>
      <xdr:spPr bwMode="auto">
        <a:xfrm>
          <a:off x="4104409"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2"/>
    <xdr:sp macro="" textlink="">
      <xdr:nvSpPr>
        <xdr:cNvPr id="1186" name="Text Box 91">
          <a:extLst>
            <a:ext uri="{FF2B5EF4-FFF2-40B4-BE49-F238E27FC236}">
              <a16:creationId xmlns:a16="http://schemas.microsoft.com/office/drawing/2014/main" id="{9740D96D-2BB5-4E46-910C-DF5150C8E8F0}"/>
            </a:ext>
          </a:extLst>
        </xdr:cNvPr>
        <xdr:cNvSpPr txBox="1">
          <a:spLocks noChangeArrowheads="1"/>
        </xdr:cNvSpPr>
      </xdr:nvSpPr>
      <xdr:spPr bwMode="auto">
        <a:xfrm>
          <a:off x="4104409"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2"/>
    <xdr:sp macro="" textlink="">
      <xdr:nvSpPr>
        <xdr:cNvPr id="1187" name="Text Box 92">
          <a:extLst>
            <a:ext uri="{FF2B5EF4-FFF2-40B4-BE49-F238E27FC236}">
              <a16:creationId xmlns:a16="http://schemas.microsoft.com/office/drawing/2014/main" id="{0033EF44-4D60-408B-BBC8-2B3B3A4B5CE8}"/>
            </a:ext>
          </a:extLst>
        </xdr:cNvPr>
        <xdr:cNvSpPr txBox="1">
          <a:spLocks noChangeArrowheads="1"/>
        </xdr:cNvSpPr>
      </xdr:nvSpPr>
      <xdr:spPr bwMode="auto">
        <a:xfrm>
          <a:off x="4104409"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2"/>
    <xdr:sp macro="" textlink="">
      <xdr:nvSpPr>
        <xdr:cNvPr id="1188" name="Text Box 93">
          <a:extLst>
            <a:ext uri="{FF2B5EF4-FFF2-40B4-BE49-F238E27FC236}">
              <a16:creationId xmlns:a16="http://schemas.microsoft.com/office/drawing/2014/main" id="{F6861A5E-A853-40F6-936D-9B3C238332EB}"/>
            </a:ext>
          </a:extLst>
        </xdr:cNvPr>
        <xdr:cNvSpPr txBox="1">
          <a:spLocks noChangeArrowheads="1"/>
        </xdr:cNvSpPr>
      </xdr:nvSpPr>
      <xdr:spPr bwMode="auto">
        <a:xfrm>
          <a:off x="4104409"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2"/>
    <xdr:sp macro="" textlink="">
      <xdr:nvSpPr>
        <xdr:cNvPr id="1189" name="Text Box 94">
          <a:extLst>
            <a:ext uri="{FF2B5EF4-FFF2-40B4-BE49-F238E27FC236}">
              <a16:creationId xmlns:a16="http://schemas.microsoft.com/office/drawing/2014/main" id="{629AF0CF-B50D-4E62-A8DB-FC5B3C43FEFF}"/>
            </a:ext>
          </a:extLst>
        </xdr:cNvPr>
        <xdr:cNvSpPr txBox="1">
          <a:spLocks noChangeArrowheads="1"/>
        </xdr:cNvSpPr>
      </xdr:nvSpPr>
      <xdr:spPr bwMode="auto">
        <a:xfrm>
          <a:off x="4104409"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2"/>
    <xdr:sp macro="" textlink="">
      <xdr:nvSpPr>
        <xdr:cNvPr id="1190" name="Text Box 91">
          <a:extLst>
            <a:ext uri="{FF2B5EF4-FFF2-40B4-BE49-F238E27FC236}">
              <a16:creationId xmlns:a16="http://schemas.microsoft.com/office/drawing/2014/main" id="{1A2C18FC-AABB-4C47-8EA8-D92CB102801F}"/>
            </a:ext>
          </a:extLst>
        </xdr:cNvPr>
        <xdr:cNvSpPr txBox="1">
          <a:spLocks noChangeArrowheads="1"/>
        </xdr:cNvSpPr>
      </xdr:nvSpPr>
      <xdr:spPr bwMode="auto">
        <a:xfrm>
          <a:off x="4104409"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2"/>
    <xdr:sp macro="" textlink="">
      <xdr:nvSpPr>
        <xdr:cNvPr id="1191" name="Text Box 92">
          <a:extLst>
            <a:ext uri="{FF2B5EF4-FFF2-40B4-BE49-F238E27FC236}">
              <a16:creationId xmlns:a16="http://schemas.microsoft.com/office/drawing/2014/main" id="{418F0DA2-8F63-491C-BE41-34C72EF8F7AA}"/>
            </a:ext>
          </a:extLst>
        </xdr:cNvPr>
        <xdr:cNvSpPr txBox="1">
          <a:spLocks noChangeArrowheads="1"/>
        </xdr:cNvSpPr>
      </xdr:nvSpPr>
      <xdr:spPr bwMode="auto">
        <a:xfrm>
          <a:off x="4104409"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2"/>
    <xdr:sp macro="" textlink="">
      <xdr:nvSpPr>
        <xdr:cNvPr id="1192" name="Text Box 93">
          <a:extLst>
            <a:ext uri="{FF2B5EF4-FFF2-40B4-BE49-F238E27FC236}">
              <a16:creationId xmlns:a16="http://schemas.microsoft.com/office/drawing/2014/main" id="{7CE408D0-5D7B-4114-9C00-F7F60B5EEC9D}"/>
            </a:ext>
          </a:extLst>
        </xdr:cNvPr>
        <xdr:cNvSpPr txBox="1">
          <a:spLocks noChangeArrowheads="1"/>
        </xdr:cNvSpPr>
      </xdr:nvSpPr>
      <xdr:spPr bwMode="auto">
        <a:xfrm>
          <a:off x="4104409"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2"/>
    <xdr:sp macro="" textlink="">
      <xdr:nvSpPr>
        <xdr:cNvPr id="1193" name="Text Box 94">
          <a:extLst>
            <a:ext uri="{FF2B5EF4-FFF2-40B4-BE49-F238E27FC236}">
              <a16:creationId xmlns:a16="http://schemas.microsoft.com/office/drawing/2014/main" id="{697DAFF0-107D-42D5-A829-4AA239024D06}"/>
            </a:ext>
          </a:extLst>
        </xdr:cNvPr>
        <xdr:cNvSpPr txBox="1">
          <a:spLocks noChangeArrowheads="1"/>
        </xdr:cNvSpPr>
      </xdr:nvSpPr>
      <xdr:spPr bwMode="auto">
        <a:xfrm>
          <a:off x="4104409"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2"/>
    <xdr:sp macro="" textlink="">
      <xdr:nvSpPr>
        <xdr:cNvPr id="1194" name="Text Box 91">
          <a:extLst>
            <a:ext uri="{FF2B5EF4-FFF2-40B4-BE49-F238E27FC236}">
              <a16:creationId xmlns:a16="http://schemas.microsoft.com/office/drawing/2014/main" id="{3A12C0D8-CB85-4632-87D9-50106301A032}"/>
            </a:ext>
          </a:extLst>
        </xdr:cNvPr>
        <xdr:cNvSpPr txBox="1">
          <a:spLocks noChangeArrowheads="1"/>
        </xdr:cNvSpPr>
      </xdr:nvSpPr>
      <xdr:spPr bwMode="auto">
        <a:xfrm>
          <a:off x="4104409"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2"/>
    <xdr:sp macro="" textlink="">
      <xdr:nvSpPr>
        <xdr:cNvPr id="1195" name="Text Box 92">
          <a:extLst>
            <a:ext uri="{FF2B5EF4-FFF2-40B4-BE49-F238E27FC236}">
              <a16:creationId xmlns:a16="http://schemas.microsoft.com/office/drawing/2014/main" id="{18DDC5B9-77E3-4058-9867-9468E22F3239}"/>
            </a:ext>
          </a:extLst>
        </xdr:cNvPr>
        <xdr:cNvSpPr txBox="1">
          <a:spLocks noChangeArrowheads="1"/>
        </xdr:cNvSpPr>
      </xdr:nvSpPr>
      <xdr:spPr bwMode="auto">
        <a:xfrm>
          <a:off x="4104409"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2"/>
    <xdr:sp macro="" textlink="">
      <xdr:nvSpPr>
        <xdr:cNvPr id="1196" name="Text Box 93">
          <a:extLst>
            <a:ext uri="{FF2B5EF4-FFF2-40B4-BE49-F238E27FC236}">
              <a16:creationId xmlns:a16="http://schemas.microsoft.com/office/drawing/2014/main" id="{40E850AF-4C12-4BF2-92EC-6DF45AF941AB}"/>
            </a:ext>
          </a:extLst>
        </xdr:cNvPr>
        <xdr:cNvSpPr txBox="1">
          <a:spLocks noChangeArrowheads="1"/>
        </xdr:cNvSpPr>
      </xdr:nvSpPr>
      <xdr:spPr bwMode="auto">
        <a:xfrm>
          <a:off x="4104409"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2"/>
    <xdr:sp macro="" textlink="">
      <xdr:nvSpPr>
        <xdr:cNvPr id="1197" name="Text Box 94">
          <a:extLst>
            <a:ext uri="{FF2B5EF4-FFF2-40B4-BE49-F238E27FC236}">
              <a16:creationId xmlns:a16="http://schemas.microsoft.com/office/drawing/2014/main" id="{E283A98C-DB2F-4B75-BB69-DDBD64833961}"/>
            </a:ext>
          </a:extLst>
        </xdr:cNvPr>
        <xdr:cNvSpPr txBox="1">
          <a:spLocks noChangeArrowheads="1"/>
        </xdr:cNvSpPr>
      </xdr:nvSpPr>
      <xdr:spPr bwMode="auto">
        <a:xfrm>
          <a:off x="4104409"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2"/>
    <xdr:sp macro="" textlink="">
      <xdr:nvSpPr>
        <xdr:cNvPr id="1198" name="Text Box 91">
          <a:extLst>
            <a:ext uri="{FF2B5EF4-FFF2-40B4-BE49-F238E27FC236}">
              <a16:creationId xmlns:a16="http://schemas.microsoft.com/office/drawing/2014/main" id="{3832AABB-65C4-4BA0-BE66-24E504787A88}"/>
            </a:ext>
          </a:extLst>
        </xdr:cNvPr>
        <xdr:cNvSpPr txBox="1">
          <a:spLocks noChangeArrowheads="1"/>
        </xdr:cNvSpPr>
      </xdr:nvSpPr>
      <xdr:spPr bwMode="auto">
        <a:xfrm>
          <a:off x="4104409"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2"/>
    <xdr:sp macro="" textlink="">
      <xdr:nvSpPr>
        <xdr:cNvPr id="1199" name="Text Box 92">
          <a:extLst>
            <a:ext uri="{FF2B5EF4-FFF2-40B4-BE49-F238E27FC236}">
              <a16:creationId xmlns:a16="http://schemas.microsoft.com/office/drawing/2014/main" id="{B09410C6-39A8-4BE7-8744-58702AAD3694}"/>
            </a:ext>
          </a:extLst>
        </xdr:cNvPr>
        <xdr:cNvSpPr txBox="1">
          <a:spLocks noChangeArrowheads="1"/>
        </xdr:cNvSpPr>
      </xdr:nvSpPr>
      <xdr:spPr bwMode="auto">
        <a:xfrm>
          <a:off x="4104409"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2"/>
    <xdr:sp macro="" textlink="">
      <xdr:nvSpPr>
        <xdr:cNvPr id="1200" name="Text Box 93">
          <a:extLst>
            <a:ext uri="{FF2B5EF4-FFF2-40B4-BE49-F238E27FC236}">
              <a16:creationId xmlns:a16="http://schemas.microsoft.com/office/drawing/2014/main" id="{FD97D4BD-7856-4CB0-9C61-A29B73F45642}"/>
            </a:ext>
          </a:extLst>
        </xdr:cNvPr>
        <xdr:cNvSpPr txBox="1">
          <a:spLocks noChangeArrowheads="1"/>
        </xdr:cNvSpPr>
      </xdr:nvSpPr>
      <xdr:spPr bwMode="auto">
        <a:xfrm>
          <a:off x="4104409"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2"/>
    <xdr:sp macro="" textlink="">
      <xdr:nvSpPr>
        <xdr:cNvPr id="1201" name="Text Box 94">
          <a:extLst>
            <a:ext uri="{FF2B5EF4-FFF2-40B4-BE49-F238E27FC236}">
              <a16:creationId xmlns:a16="http://schemas.microsoft.com/office/drawing/2014/main" id="{5814A6AC-CB2C-4984-AD02-C5594B5EAA37}"/>
            </a:ext>
          </a:extLst>
        </xdr:cNvPr>
        <xdr:cNvSpPr txBox="1">
          <a:spLocks noChangeArrowheads="1"/>
        </xdr:cNvSpPr>
      </xdr:nvSpPr>
      <xdr:spPr bwMode="auto">
        <a:xfrm>
          <a:off x="4104409"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2"/>
    <xdr:sp macro="" textlink="">
      <xdr:nvSpPr>
        <xdr:cNvPr id="1202" name="Text Box 91">
          <a:extLst>
            <a:ext uri="{FF2B5EF4-FFF2-40B4-BE49-F238E27FC236}">
              <a16:creationId xmlns:a16="http://schemas.microsoft.com/office/drawing/2014/main" id="{FD0BD23E-6A99-4A45-8D81-B87BE06A1466}"/>
            </a:ext>
          </a:extLst>
        </xdr:cNvPr>
        <xdr:cNvSpPr txBox="1">
          <a:spLocks noChangeArrowheads="1"/>
        </xdr:cNvSpPr>
      </xdr:nvSpPr>
      <xdr:spPr bwMode="auto">
        <a:xfrm>
          <a:off x="4104409"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2"/>
    <xdr:sp macro="" textlink="">
      <xdr:nvSpPr>
        <xdr:cNvPr id="1203" name="Text Box 92">
          <a:extLst>
            <a:ext uri="{FF2B5EF4-FFF2-40B4-BE49-F238E27FC236}">
              <a16:creationId xmlns:a16="http://schemas.microsoft.com/office/drawing/2014/main" id="{A1705694-131A-4DFF-B7A0-31BA5682649C}"/>
            </a:ext>
          </a:extLst>
        </xdr:cNvPr>
        <xdr:cNvSpPr txBox="1">
          <a:spLocks noChangeArrowheads="1"/>
        </xdr:cNvSpPr>
      </xdr:nvSpPr>
      <xdr:spPr bwMode="auto">
        <a:xfrm>
          <a:off x="4104409"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2"/>
    <xdr:sp macro="" textlink="">
      <xdr:nvSpPr>
        <xdr:cNvPr id="1204" name="Text Box 93">
          <a:extLst>
            <a:ext uri="{FF2B5EF4-FFF2-40B4-BE49-F238E27FC236}">
              <a16:creationId xmlns:a16="http://schemas.microsoft.com/office/drawing/2014/main" id="{29D29178-9E47-420A-9EDE-D63ED8373F2E}"/>
            </a:ext>
          </a:extLst>
        </xdr:cNvPr>
        <xdr:cNvSpPr txBox="1">
          <a:spLocks noChangeArrowheads="1"/>
        </xdr:cNvSpPr>
      </xdr:nvSpPr>
      <xdr:spPr bwMode="auto">
        <a:xfrm>
          <a:off x="4104409"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2"/>
    <xdr:sp macro="" textlink="">
      <xdr:nvSpPr>
        <xdr:cNvPr id="1205" name="Text Box 94">
          <a:extLst>
            <a:ext uri="{FF2B5EF4-FFF2-40B4-BE49-F238E27FC236}">
              <a16:creationId xmlns:a16="http://schemas.microsoft.com/office/drawing/2014/main" id="{5D5A83EC-3D8F-4265-A225-6EAB9A30F5A5}"/>
            </a:ext>
          </a:extLst>
        </xdr:cNvPr>
        <xdr:cNvSpPr txBox="1">
          <a:spLocks noChangeArrowheads="1"/>
        </xdr:cNvSpPr>
      </xdr:nvSpPr>
      <xdr:spPr bwMode="auto">
        <a:xfrm>
          <a:off x="4104409"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2"/>
    <xdr:sp macro="" textlink="">
      <xdr:nvSpPr>
        <xdr:cNvPr id="1206" name="Text Box 91">
          <a:extLst>
            <a:ext uri="{FF2B5EF4-FFF2-40B4-BE49-F238E27FC236}">
              <a16:creationId xmlns:a16="http://schemas.microsoft.com/office/drawing/2014/main" id="{B171A15E-4AB7-480F-836E-A2E552C6C6FA}"/>
            </a:ext>
          </a:extLst>
        </xdr:cNvPr>
        <xdr:cNvSpPr txBox="1">
          <a:spLocks noChangeArrowheads="1"/>
        </xdr:cNvSpPr>
      </xdr:nvSpPr>
      <xdr:spPr bwMode="auto">
        <a:xfrm>
          <a:off x="4104409"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2"/>
    <xdr:sp macro="" textlink="">
      <xdr:nvSpPr>
        <xdr:cNvPr id="1207" name="Text Box 92">
          <a:extLst>
            <a:ext uri="{FF2B5EF4-FFF2-40B4-BE49-F238E27FC236}">
              <a16:creationId xmlns:a16="http://schemas.microsoft.com/office/drawing/2014/main" id="{B48195F4-E148-469C-BB58-98523F981564}"/>
            </a:ext>
          </a:extLst>
        </xdr:cNvPr>
        <xdr:cNvSpPr txBox="1">
          <a:spLocks noChangeArrowheads="1"/>
        </xdr:cNvSpPr>
      </xdr:nvSpPr>
      <xdr:spPr bwMode="auto">
        <a:xfrm>
          <a:off x="4104409"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2"/>
    <xdr:sp macro="" textlink="">
      <xdr:nvSpPr>
        <xdr:cNvPr id="1208" name="Text Box 93">
          <a:extLst>
            <a:ext uri="{FF2B5EF4-FFF2-40B4-BE49-F238E27FC236}">
              <a16:creationId xmlns:a16="http://schemas.microsoft.com/office/drawing/2014/main" id="{54160ABB-C5CD-46FA-96A3-BD191E395F24}"/>
            </a:ext>
          </a:extLst>
        </xdr:cNvPr>
        <xdr:cNvSpPr txBox="1">
          <a:spLocks noChangeArrowheads="1"/>
        </xdr:cNvSpPr>
      </xdr:nvSpPr>
      <xdr:spPr bwMode="auto">
        <a:xfrm>
          <a:off x="4104409"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2"/>
    <xdr:sp macro="" textlink="">
      <xdr:nvSpPr>
        <xdr:cNvPr id="1209" name="Text Box 94">
          <a:extLst>
            <a:ext uri="{FF2B5EF4-FFF2-40B4-BE49-F238E27FC236}">
              <a16:creationId xmlns:a16="http://schemas.microsoft.com/office/drawing/2014/main" id="{01FEBC0A-138A-4B43-9F32-B500C175228B}"/>
            </a:ext>
          </a:extLst>
        </xdr:cNvPr>
        <xdr:cNvSpPr txBox="1">
          <a:spLocks noChangeArrowheads="1"/>
        </xdr:cNvSpPr>
      </xdr:nvSpPr>
      <xdr:spPr bwMode="auto">
        <a:xfrm>
          <a:off x="4104409"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2"/>
    <xdr:sp macro="" textlink="">
      <xdr:nvSpPr>
        <xdr:cNvPr id="1210" name="Text Box 91">
          <a:extLst>
            <a:ext uri="{FF2B5EF4-FFF2-40B4-BE49-F238E27FC236}">
              <a16:creationId xmlns:a16="http://schemas.microsoft.com/office/drawing/2014/main" id="{BB3FC8C0-8A6A-4086-8361-CF57CB859849}"/>
            </a:ext>
          </a:extLst>
        </xdr:cNvPr>
        <xdr:cNvSpPr txBox="1">
          <a:spLocks noChangeArrowheads="1"/>
        </xdr:cNvSpPr>
      </xdr:nvSpPr>
      <xdr:spPr bwMode="auto">
        <a:xfrm>
          <a:off x="4104409"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2"/>
    <xdr:sp macro="" textlink="">
      <xdr:nvSpPr>
        <xdr:cNvPr id="1211" name="Text Box 92">
          <a:extLst>
            <a:ext uri="{FF2B5EF4-FFF2-40B4-BE49-F238E27FC236}">
              <a16:creationId xmlns:a16="http://schemas.microsoft.com/office/drawing/2014/main" id="{0A5432FD-EFA5-46A4-AFD4-0A830BD85B43}"/>
            </a:ext>
          </a:extLst>
        </xdr:cNvPr>
        <xdr:cNvSpPr txBox="1">
          <a:spLocks noChangeArrowheads="1"/>
        </xdr:cNvSpPr>
      </xdr:nvSpPr>
      <xdr:spPr bwMode="auto">
        <a:xfrm>
          <a:off x="4104409"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2"/>
    <xdr:sp macro="" textlink="">
      <xdr:nvSpPr>
        <xdr:cNvPr id="1212" name="Text Box 93">
          <a:extLst>
            <a:ext uri="{FF2B5EF4-FFF2-40B4-BE49-F238E27FC236}">
              <a16:creationId xmlns:a16="http://schemas.microsoft.com/office/drawing/2014/main" id="{8AE9BC72-2FD5-49B6-BE6A-597A60C71D6D}"/>
            </a:ext>
          </a:extLst>
        </xdr:cNvPr>
        <xdr:cNvSpPr txBox="1">
          <a:spLocks noChangeArrowheads="1"/>
        </xdr:cNvSpPr>
      </xdr:nvSpPr>
      <xdr:spPr bwMode="auto">
        <a:xfrm>
          <a:off x="4104409"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2"/>
    <xdr:sp macro="" textlink="">
      <xdr:nvSpPr>
        <xdr:cNvPr id="1213" name="Text Box 94">
          <a:extLst>
            <a:ext uri="{FF2B5EF4-FFF2-40B4-BE49-F238E27FC236}">
              <a16:creationId xmlns:a16="http://schemas.microsoft.com/office/drawing/2014/main" id="{62F05F84-8633-49B1-99F8-A12B0E8FC1FB}"/>
            </a:ext>
          </a:extLst>
        </xdr:cNvPr>
        <xdr:cNvSpPr txBox="1">
          <a:spLocks noChangeArrowheads="1"/>
        </xdr:cNvSpPr>
      </xdr:nvSpPr>
      <xdr:spPr bwMode="auto">
        <a:xfrm>
          <a:off x="4104409"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2"/>
    <xdr:sp macro="" textlink="">
      <xdr:nvSpPr>
        <xdr:cNvPr id="1214" name="Text Box 91">
          <a:extLst>
            <a:ext uri="{FF2B5EF4-FFF2-40B4-BE49-F238E27FC236}">
              <a16:creationId xmlns:a16="http://schemas.microsoft.com/office/drawing/2014/main" id="{92BE3421-9E4A-4EE4-A641-EC221DEB8351}"/>
            </a:ext>
          </a:extLst>
        </xdr:cNvPr>
        <xdr:cNvSpPr txBox="1">
          <a:spLocks noChangeArrowheads="1"/>
        </xdr:cNvSpPr>
      </xdr:nvSpPr>
      <xdr:spPr bwMode="auto">
        <a:xfrm>
          <a:off x="4104409"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2"/>
    <xdr:sp macro="" textlink="">
      <xdr:nvSpPr>
        <xdr:cNvPr id="1215" name="Text Box 92">
          <a:extLst>
            <a:ext uri="{FF2B5EF4-FFF2-40B4-BE49-F238E27FC236}">
              <a16:creationId xmlns:a16="http://schemas.microsoft.com/office/drawing/2014/main" id="{CEF957F1-E3EC-48DE-91B5-0B2EDE032FCB}"/>
            </a:ext>
          </a:extLst>
        </xdr:cNvPr>
        <xdr:cNvSpPr txBox="1">
          <a:spLocks noChangeArrowheads="1"/>
        </xdr:cNvSpPr>
      </xdr:nvSpPr>
      <xdr:spPr bwMode="auto">
        <a:xfrm>
          <a:off x="4104409"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2"/>
    <xdr:sp macro="" textlink="">
      <xdr:nvSpPr>
        <xdr:cNvPr id="1216" name="Text Box 93">
          <a:extLst>
            <a:ext uri="{FF2B5EF4-FFF2-40B4-BE49-F238E27FC236}">
              <a16:creationId xmlns:a16="http://schemas.microsoft.com/office/drawing/2014/main" id="{747D188B-8FDD-434B-B0EE-0401F60D8426}"/>
            </a:ext>
          </a:extLst>
        </xdr:cNvPr>
        <xdr:cNvSpPr txBox="1">
          <a:spLocks noChangeArrowheads="1"/>
        </xdr:cNvSpPr>
      </xdr:nvSpPr>
      <xdr:spPr bwMode="auto">
        <a:xfrm>
          <a:off x="4104409"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2"/>
    <xdr:sp macro="" textlink="">
      <xdr:nvSpPr>
        <xdr:cNvPr id="1217" name="Text Box 94">
          <a:extLst>
            <a:ext uri="{FF2B5EF4-FFF2-40B4-BE49-F238E27FC236}">
              <a16:creationId xmlns:a16="http://schemas.microsoft.com/office/drawing/2014/main" id="{3425A2B8-C925-4765-AD25-2A153530948D}"/>
            </a:ext>
          </a:extLst>
        </xdr:cNvPr>
        <xdr:cNvSpPr txBox="1">
          <a:spLocks noChangeArrowheads="1"/>
        </xdr:cNvSpPr>
      </xdr:nvSpPr>
      <xdr:spPr bwMode="auto">
        <a:xfrm>
          <a:off x="4104409"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2"/>
    <xdr:sp macro="" textlink="">
      <xdr:nvSpPr>
        <xdr:cNvPr id="1218" name="Text Box 91">
          <a:extLst>
            <a:ext uri="{FF2B5EF4-FFF2-40B4-BE49-F238E27FC236}">
              <a16:creationId xmlns:a16="http://schemas.microsoft.com/office/drawing/2014/main" id="{C54B0CB7-9640-44AD-9335-C5A434B1CD51}"/>
            </a:ext>
          </a:extLst>
        </xdr:cNvPr>
        <xdr:cNvSpPr txBox="1">
          <a:spLocks noChangeArrowheads="1"/>
        </xdr:cNvSpPr>
      </xdr:nvSpPr>
      <xdr:spPr bwMode="auto">
        <a:xfrm>
          <a:off x="4104409"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2"/>
    <xdr:sp macro="" textlink="">
      <xdr:nvSpPr>
        <xdr:cNvPr id="1219" name="Text Box 92">
          <a:extLst>
            <a:ext uri="{FF2B5EF4-FFF2-40B4-BE49-F238E27FC236}">
              <a16:creationId xmlns:a16="http://schemas.microsoft.com/office/drawing/2014/main" id="{D2F26956-BBB1-41E1-A57C-FAFAB19EBAB6}"/>
            </a:ext>
          </a:extLst>
        </xdr:cNvPr>
        <xdr:cNvSpPr txBox="1">
          <a:spLocks noChangeArrowheads="1"/>
        </xdr:cNvSpPr>
      </xdr:nvSpPr>
      <xdr:spPr bwMode="auto">
        <a:xfrm>
          <a:off x="4104409"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2"/>
    <xdr:sp macro="" textlink="">
      <xdr:nvSpPr>
        <xdr:cNvPr id="1220" name="Text Box 93">
          <a:extLst>
            <a:ext uri="{FF2B5EF4-FFF2-40B4-BE49-F238E27FC236}">
              <a16:creationId xmlns:a16="http://schemas.microsoft.com/office/drawing/2014/main" id="{998BB2B1-F68B-4DBF-9E4B-23872FED90A5}"/>
            </a:ext>
          </a:extLst>
        </xdr:cNvPr>
        <xdr:cNvSpPr txBox="1">
          <a:spLocks noChangeArrowheads="1"/>
        </xdr:cNvSpPr>
      </xdr:nvSpPr>
      <xdr:spPr bwMode="auto">
        <a:xfrm>
          <a:off x="4104409"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2"/>
    <xdr:sp macro="" textlink="">
      <xdr:nvSpPr>
        <xdr:cNvPr id="1221" name="Text Box 94">
          <a:extLst>
            <a:ext uri="{FF2B5EF4-FFF2-40B4-BE49-F238E27FC236}">
              <a16:creationId xmlns:a16="http://schemas.microsoft.com/office/drawing/2014/main" id="{6B3B2392-5A20-48B5-B3B6-467F2283C24A}"/>
            </a:ext>
          </a:extLst>
        </xdr:cNvPr>
        <xdr:cNvSpPr txBox="1">
          <a:spLocks noChangeArrowheads="1"/>
        </xdr:cNvSpPr>
      </xdr:nvSpPr>
      <xdr:spPr bwMode="auto">
        <a:xfrm>
          <a:off x="4104409"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2"/>
    <xdr:sp macro="" textlink="">
      <xdr:nvSpPr>
        <xdr:cNvPr id="1222" name="Text Box 91">
          <a:extLst>
            <a:ext uri="{FF2B5EF4-FFF2-40B4-BE49-F238E27FC236}">
              <a16:creationId xmlns:a16="http://schemas.microsoft.com/office/drawing/2014/main" id="{1E449161-3FC4-4DBA-8508-4A5159534E4A}"/>
            </a:ext>
          </a:extLst>
        </xdr:cNvPr>
        <xdr:cNvSpPr txBox="1">
          <a:spLocks noChangeArrowheads="1"/>
        </xdr:cNvSpPr>
      </xdr:nvSpPr>
      <xdr:spPr bwMode="auto">
        <a:xfrm>
          <a:off x="4104409"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2"/>
    <xdr:sp macro="" textlink="">
      <xdr:nvSpPr>
        <xdr:cNvPr id="1223" name="Text Box 92">
          <a:extLst>
            <a:ext uri="{FF2B5EF4-FFF2-40B4-BE49-F238E27FC236}">
              <a16:creationId xmlns:a16="http://schemas.microsoft.com/office/drawing/2014/main" id="{53085D59-9EB8-4D80-B211-BDC55E06D9CF}"/>
            </a:ext>
          </a:extLst>
        </xdr:cNvPr>
        <xdr:cNvSpPr txBox="1">
          <a:spLocks noChangeArrowheads="1"/>
        </xdr:cNvSpPr>
      </xdr:nvSpPr>
      <xdr:spPr bwMode="auto">
        <a:xfrm>
          <a:off x="4104409"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2"/>
    <xdr:sp macro="" textlink="">
      <xdr:nvSpPr>
        <xdr:cNvPr id="1224" name="Text Box 93">
          <a:extLst>
            <a:ext uri="{FF2B5EF4-FFF2-40B4-BE49-F238E27FC236}">
              <a16:creationId xmlns:a16="http://schemas.microsoft.com/office/drawing/2014/main" id="{DC1AA583-6AEF-4E2D-9477-D7D83B7C06CB}"/>
            </a:ext>
          </a:extLst>
        </xdr:cNvPr>
        <xdr:cNvSpPr txBox="1">
          <a:spLocks noChangeArrowheads="1"/>
        </xdr:cNvSpPr>
      </xdr:nvSpPr>
      <xdr:spPr bwMode="auto">
        <a:xfrm>
          <a:off x="4104409"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2"/>
    <xdr:sp macro="" textlink="">
      <xdr:nvSpPr>
        <xdr:cNvPr id="1225" name="Text Box 94">
          <a:extLst>
            <a:ext uri="{FF2B5EF4-FFF2-40B4-BE49-F238E27FC236}">
              <a16:creationId xmlns:a16="http://schemas.microsoft.com/office/drawing/2014/main" id="{76E3CD0A-733A-4D16-AD7E-7E267FF0DEAF}"/>
            </a:ext>
          </a:extLst>
        </xdr:cNvPr>
        <xdr:cNvSpPr txBox="1">
          <a:spLocks noChangeArrowheads="1"/>
        </xdr:cNvSpPr>
      </xdr:nvSpPr>
      <xdr:spPr bwMode="auto">
        <a:xfrm>
          <a:off x="4104409"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20602"/>
    <xdr:sp macro="" textlink="">
      <xdr:nvSpPr>
        <xdr:cNvPr id="1226" name="Text Box 91">
          <a:extLst>
            <a:ext uri="{FF2B5EF4-FFF2-40B4-BE49-F238E27FC236}">
              <a16:creationId xmlns:a16="http://schemas.microsoft.com/office/drawing/2014/main" id="{88EA7D89-9720-436E-A524-EA844567CE97}"/>
            </a:ext>
          </a:extLst>
        </xdr:cNvPr>
        <xdr:cNvSpPr txBox="1">
          <a:spLocks noChangeArrowheads="1"/>
        </xdr:cNvSpPr>
      </xdr:nvSpPr>
      <xdr:spPr bwMode="auto">
        <a:xfrm>
          <a:off x="4104409"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20602"/>
    <xdr:sp macro="" textlink="">
      <xdr:nvSpPr>
        <xdr:cNvPr id="1227" name="Text Box 92">
          <a:extLst>
            <a:ext uri="{FF2B5EF4-FFF2-40B4-BE49-F238E27FC236}">
              <a16:creationId xmlns:a16="http://schemas.microsoft.com/office/drawing/2014/main" id="{560883F6-2B55-4812-AB36-89A2096A1D69}"/>
            </a:ext>
          </a:extLst>
        </xdr:cNvPr>
        <xdr:cNvSpPr txBox="1">
          <a:spLocks noChangeArrowheads="1"/>
        </xdr:cNvSpPr>
      </xdr:nvSpPr>
      <xdr:spPr bwMode="auto">
        <a:xfrm>
          <a:off x="4104409"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20602"/>
    <xdr:sp macro="" textlink="">
      <xdr:nvSpPr>
        <xdr:cNvPr id="1228" name="Text Box 93">
          <a:extLst>
            <a:ext uri="{FF2B5EF4-FFF2-40B4-BE49-F238E27FC236}">
              <a16:creationId xmlns:a16="http://schemas.microsoft.com/office/drawing/2014/main" id="{87BFE6E6-D7F2-481A-860C-8AF0DDD064F0}"/>
            </a:ext>
          </a:extLst>
        </xdr:cNvPr>
        <xdr:cNvSpPr txBox="1">
          <a:spLocks noChangeArrowheads="1"/>
        </xdr:cNvSpPr>
      </xdr:nvSpPr>
      <xdr:spPr bwMode="auto">
        <a:xfrm>
          <a:off x="4104409"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20602"/>
    <xdr:sp macro="" textlink="">
      <xdr:nvSpPr>
        <xdr:cNvPr id="1229" name="Text Box 94">
          <a:extLst>
            <a:ext uri="{FF2B5EF4-FFF2-40B4-BE49-F238E27FC236}">
              <a16:creationId xmlns:a16="http://schemas.microsoft.com/office/drawing/2014/main" id="{C290F813-B9E3-4557-9CE3-79702033B1D3}"/>
            </a:ext>
          </a:extLst>
        </xdr:cNvPr>
        <xdr:cNvSpPr txBox="1">
          <a:spLocks noChangeArrowheads="1"/>
        </xdr:cNvSpPr>
      </xdr:nvSpPr>
      <xdr:spPr bwMode="auto">
        <a:xfrm>
          <a:off x="4104409"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20602"/>
    <xdr:sp macro="" textlink="">
      <xdr:nvSpPr>
        <xdr:cNvPr id="1230" name="Text Box 91">
          <a:extLst>
            <a:ext uri="{FF2B5EF4-FFF2-40B4-BE49-F238E27FC236}">
              <a16:creationId xmlns:a16="http://schemas.microsoft.com/office/drawing/2014/main" id="{4403EAAA-F440-4B7C-BEF7-F06955067985}"/>
            </a:ext>
          </a:extLst>
        </xdr:cNvPr>
        <xdr:cNvSpPr txBox="1">
          <a:spLocks noChangeArrowheads="1"/>
        </xdr:cNvSpPr>
      </xdr:nvSpPr>
      <xdr:spPr bwMode="auto">
        <a:xfrm>
          <a:off x="4104409"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20602"/>
    <xdr:sp macro="" textlink="">
      <xdr:nvSpPr>
        <xdr:cNvPr id="1231" name="Text Box 92">
          <a:extLst>
            <a:ext uri="{FF2B5EF4-FFF2-40B4-BE49-F238E27FC236}">
              <a16:creationId xmlns:a16="http://schemas.microsoft.com/office/drawing/2014/main" id="{418F8934-D935-4B40-BE8A-1616C6EEF67F}"/>
            </a:ext>
          </a:extLst>
        </xdr:cNvPr>
        <xdr:cNvSpPr txBox="1">
          <a:spLocks noChangeArrowheads="1"/>
        </xdr:cNvSpPr>
      </xdr:nvSpPr>
      <xdr:spPr bwMode="auto">
        <a:xfrm>
          <a:off x="4104409"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20602"/>
    <xdr:sp macro="" textlink="">
      <xdr:nvSpPr>
        <xdr:cNvPr id="1232" name="Text Box 93">
          <a:extLst>
            <a:ext uri="{FF2B5EF4-FFF2-40B4-BE49-F238E27FC236}">
              <a16:creationId xmlns:a16="http://schemas.microsoft.com/office/drawing/2014/main" id="{F1910AF7-4BF7-4FAB-8E80-A43937B59254}"/>
            </a:ext>
          </a:extLst>
        </xdr:cNvPr>
        <xdr:cNvSpPr txBox="1">
          <a:spLocks noChangeArrowheads="1"/>
        </xdr:cNvSpPr>
      </xdr:nvSpPr>
      <xdr:spPr bwMode="auto">
        <a:xfrm>
          <a:off x="4104409"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20602"/>
    <xdr:sp macro="" textlink="">
      <xdr:nvSpPr>
        <xdr:cNvPr id="1233" name="Text Box 94">
          <a:extLst>
            <a:ext uri="{FF2B5EF4-FFF2-40B4-BE49-F238E27FC236}">
              <a16:creationId xmlns:a16="http://schemas.microsoft.com/office/drawing/2014/main" id="{988BEFAE-CECC-40BC-8D7C-E59E57DDA2E2}"/>
            </a:ext>
          </a:extLst>
        </xdr:cNvPr>
        <xdr:cNvSpPr txBox="1">
          <a:spLocks noChangeArrowheads="1"/>
        </xdr:cNvSpPr>
      </xdr:nvSpPr>
      <xdr:spPr bwMode="auto">
        <a:xfrm>
          <a:off x="4104409"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20602"/>
    <xdr:sp macro="" textlink="">
      <xdr:nvSpPr>
        <xdr:cNvPr id="1234" name="Text Box 91">
          <a:extLst>
            <a:ext uri="{FF2B5EF4-FFF2-40B4-BE49-F238E27FC236}">
              <a16:creationId xmlns:a16="http://schemas.microsoft.com/office/drawing/2014/main" id="{4546FA81-8B88-4314-9F0C-47CAC17298D1}"/>
            </a:ext>
          </a:extLst>
        </xdr:cNvPr>
        <xdr:cNvSpPr txBox="1">
          <a:spLocks noChangeArrowheads="1"/>
        </xdr:cNvSpPr>
      </xdr:nvSpPr>
      <xdr:spPr bwMode="auto">
        <a:xfrm>
          <a:off x="4104409"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20602"/>
    <xdr:sp macro="" textlink="">
      <xdr:nvSpPr>
        <xdr:cNvPr id="1235" name="Text Box 92">
          <a:extLst>
            <a:ext uri="{FF2B5EF4-FFF2-40B4-BE49-F238E27FC236}">
              <a16:creationId xmlns:a16="http://schemas.microsoft.com/office/drawing/2014/main" id="{86FBD853-AA51-466D-9ABB-E9E9E0B76C81}"/>
            </a:ext>
          </a:extLst>
        </xdr:cNvPr>
        <xdr:cNvSpPr txBox="1">
          <a:spLocks noChangeArrowheads="1"/>
        </xdr:cNvSpPr>
      </xdr:nvSpPr>
      <xdr:spPr bwMode="auto">
        <a:xfrm>
          <a:off x="4104409"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20602"/>
    <xdr:sp macro="" textlink="">
      <xdr:nvSpPr>
        <xdr:cNvPr id="1236" name="Text Box 93">
          <a:extLst>
            <a:ext uri="{FF2B5EF4-FFF2-40B4-BE49-F238E27FC236}">
              <a16:creationId xmlns:a16="http://schemas.microsoft.com/office/drawing/2014/main" id="{8C01313D-E5C1-4D4B-A113-410A15C30ECA}"/>
            </a:ext>
          </a:extLst>
        </xdr:cNvPr>
        <xdr:cNvSpPr txBox="1">
          <a:spLocks noChangeArrowheads="1"/>
        </xdr:cNvSpPr>
      </xdr:nvSpPr>
      <xdr:spPr bwMode="auto">
        <a:xfrm>
          <a:off x="4104409"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20602"/>
    <xdr:sp macro="" textlink="">
      <xdr:nvSpPr>
        <xdr:cNvPr id="1237" name="Text Box 94">
          <a:extLst>
            <a:ext uri="{FF2B5EF4-FFF2-40B4-BE49-F238E27FC236}">
              <a16:creationId xmlns:a16="http://schemas.microsoft.com/office/drawing/2014/main" id="{A2EB5CB5-614C-4B58-A9B1-6A33709833E0}"/>
            </a:ext>
          </a:extLst>
        </xdr:cNvPr>
        <xdr:cNvSpPr txBox="1">
          <a:spLocks noChangeArrowheads="1"/>
        </xdr:cNvSpPr>
      </xdr:nvSpPr>
      <xdr:spPr bwMode="auto">
        <a:xfrm>
          <a:off x="4104409"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20602"/>
    <xdr:sp macro="" textlink="">
      <xdr:nvSpPr>
        <xdr:cNvPr id="1238" name="Text Box 91">
          <a:extLst>
            <a:ext uri="{FF2B5EF4-FFF2-40B4-BE49-F238E27FC236}">
              <a16:creationId xmlns:a16="http://schemas.microsoft.com/office/drawing/2014/main" id="{3CA3CE60-F76E-4A68-9846-1382523AC074}"/>
            </a:ext>
          </a:extLst>
        </xdr:cNvPr>
        <xdr:cNvSpPr txBox="1">
          <a:spLocks noChangeArrowheads="1"/>
        </xdr:cNvSpPr>
      </xdr:nvSpPr>
      <xdr:spPr bwMode="auto">
        <a:xfrm>
          <a:off x="4104409"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20602"/>
    <xdr:sp macro="" textlink="">
      <xdr:nvSpPr>
        <xdr:cNvPr id="1239" name="Text Box 92">
          <a:extLst>
            <a:ext uri="{FF2B5EF4-FFF2-40B4-BE49-F238E27FC236}">
              <a16:creationId xmlns:a16="http://schemas.microsoft.com/office/drawing/2014/main" id="{B53D3255-DEC9-4F86-895A-437AD952FBEB}"/>
            </a:ext>
          </a:extLst>
        </xdr:cNvPr>
        <xdr:cNvSpPr txBox="1">
          <a:spLocks noChangeArrowheads="1"/>
        </xdr:cNvSpPr>
      </xdr:nvSpPr>
      <xdr:spPr bwMode="auto">
        <a:xfrm>
          <a:off x="4104409"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20602"/>
    <xdr:sp macro="" textlink="">
      <xdr:nvSpPr>
        <xdr:cNvPr id="1240" name="Text Box 93">
          <a:extLst>
            <a:ext uri="{FF2B5EF4-FFF2-40B4-BE49-F238E27FC236}">
              <a16:creationId xmlns:a16="http://schemas.microsoft.com/office/drawing/2014/main" id="{DAF2B6E3-4343-4951-952D-F367C0C9333A}"/>
            </a:ext>
          </a:extLst>
        </xdr:cNvPr>
        <xdr:cNvSpPr txBox="1">
          <a:spLocks noChangeArrowheads="1"/>
        </xdr:cNvSpPr>
      </xdr:nvSpPr>
      <xdr:spPr bwMode="auto">
        <a:xfrm>
          <a:off x="4104409"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20602"/>
    <xdr:sp macro="" textlink="">
      <xdr:nvSpPr>
        <xdr:cNvPr id="1241" name="Text Box 94">
          <a:extLst>
            <a:ext uri="{FF2B5EF4-FFF2-40B4-BE49-F238E27FC236}">
              <a16:creationId xmlns:a16="http://schemas.microsoft.com/office/drawing/2014/main" id="{927CF07C-C783-4667-BEFA-B15CD7C7D7CC}"/>
            </a:ext>
          </a:extLst>
        </xdr:cNvPr>
        <xdr:cNvSpPr txBox="1">
          <a:spLocks noChangeArrowheads="1"/>
        </xdr:cNvSpPr>
      </xdr:nvSpPr>
      <xdr:spPr bwMode="auto">
        <a:xfrm>
          <a:off x="4104409"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20602"/>
    <xdr:sp macro="" textlink="">
      <xdr:nvSpPr>
        <xdr:cNvPr id="1242" name="Text Box 91">
          <a:extLst>
            <a:ext uri="{FF2B5EF4-FFF2-40B4-BE49-F238E27FC236}">
              <a16:creationId xmlns:a16="http://schemas.microsoft.com/office/drawing/2014/main" id="{D3BB42A4-5DCD-4247-99B8-42D492CE8878}"/>
            </a:ext>
          </a:extLst>
        </xdr:cNvPr>
        <xdr:cNvSpPr txBox="1">
          <a:spLocks noChangeArrowheads="1"/>
        </xdr:cNvSpPr>
      </xdr:nvSpPr>
      <xdr:spPr bwMode="auto">
        <a:xfrm>
          <a:off x="4104409"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20602"/>
    <xdr:sp macro="" textlink="">
      <xdr:nvSpPr>
        <xdr:cNvPr id="1243" name="Text Box 92">
          <a:extLst>
            <a:ext uri="{FF2B5EF4-FFF2-40B4-BE49-F238E27FC236}">
              <a16:creationId xmlns:a16="http://schemas.microsoft.com/office/drawing/2014/main" id="{75678CDB-04EC-4AAF-9A3E-F938E7B74974}"/>
            </a:ext>
          </a:extLst>
        </xdr:cNvPr>
        <xdr:cNvSpPr txBox="1">
          <a:spLocks noChangeArrowheads="1"/>
        </xdr:cNvSpPr>
      </xdr:nvSpPr>
      <xdr:spPr bwMode="auto">
        <a:xfrm>
          <a:off x="4104409"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20602"/>
    <xdr:sp macro="" textlink="">
      <xdr:nvSpPr>
        <xdr:cNvPr id="1244" name="Text Box 93">
          <a:extLst>
            <a:ext uri="{FF2B5EF4-FFF2-40B4-BE49-F238E27FC236}">
              <a16:creationId xmlns:a16="http://schemas.microsoft.com/office/drawing/2014/main" id="{B831FE1C-0F2C-4A1A-B60E-B9720BECD839}"/>
            </a:ext>
          </a:extLst>
        </xdr:cNvPr>
        <xdr:cNvSpPr txBox="1">
          <a:spLocks noChangeArrowheads="1"/>
        </xdr:cNvSpPr>
      </xdr:nvSpPr>
      <xdr:spPr bwMode="auto">
        <a:xfrm>
          <a:off x="4104409"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20602"/>
    <xdr:sp macro="" textlink="">
      <xdr:nvSpPr>
        <xdr:cNvPr id="1245" name="Text Box 94">
          <a:extLst>
            <a:ext uri="{FF2B5EF4-FFF2-40B4-BE49-F238E27FC236}">
              <a16:creationId xmlns:a16="http://schemas.microsoft.com/office/drawing/2014/main" id="{0437C644-2875-4A3A-AC94-3AB78839461A}"/>
            </a:ext>
          </a:extLst>
        </xdr:cNvPr>
        <xdr:cNvSpPr txBox="1">
          <a:spLocks noChangeArrowheads="1"/>
        </xdr:cNvSpPr>
      </xdr:nvSpPr>
      <xdr:spPr bwMode="auto">
        <a:xfrm>
          <a:off x="4104409"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20602"/>
    <xdr:sp macro="" textlink="">
      <xdr:nvSpPr>
        <xdr:cNvPr id="1246" name="Text Box 91">
          <a:extLst>
            <a:ext uri="{FF2B5EF4-FFF2-40B4-BE49-F238E27FC236}">
              <a16:creationId xmlns:a16="http://schemas.microsoft.com/office/drawing/2014/main" id="{F0AD7519-2E64-4054-804B-5245352C4F41}"/>
            </a:ext>
          </a:extLst>
        </xdr:cNvPr>
        <xdr:cNvSpPr txBox="1">
          <a:spLocks noChangeArrowheads="1"/>
        </xdr:cNvSpPr>
      </xdr:nvSpPr>
      <xdr:spPr bwMode="auto">
        <a:xfrm>
          <a:off x="4104409"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20602"/>
    <xdr:sp macro="" textlink="">
      <xdr:nvSpPr>
        <xdr:cNvPr id="1247" name="Text Box 92">
          <a:extLst>
            <a:ext uri="{FF2B5EF4-FFF2-40B4-BE49-F238E27FC236}">
              <a16:creationId xmlns:a16="http://schemas.microsoft.com/office/drawing/2014/main" id="{319FF116-05E2-4C21-AF1D-06FFA728E130}"/>
            </a:ext>
          </a:extLst>
        </xdr:cNvPr>
        <xdr:cNvSpPr txBox="1">
          <a:spLocks noChangeArrowheads="1"/>
        </xdr:cNvSpPr>
      </xdr:nvSpPr>
      <xdr:spPr bwMode="auto">
        <a:xfrm>
          <a:off x="4104409"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20602"/>
    <xdr:sp macro="" textlink="">
      <xdr:nvSpPr>
        <xdr:cNvPr id="1248" name="Text Box 93">
          <a:extLst>
            <a:ext uri="{FF2B5EF4-FFF2-40B4-BE49-F238E27FC236}">
              <a16:creationId xmlns:a16="http://schemas.microsoft.com/office/drawing/2014/main" id="{12DECA95-3964-4152-9962-A9DAD4BC8AED}"/>
            </a:ext>
          </a:extLst>
        </xdr:cNvPr>
        <xdr:cNvSpPr txBox="1">
          <a:spLocks noChangeArrowheads="1"/>
        </xdr:cNvSpPr>
      </xdr:nvSpPr>
      <xdr:spPr bwMode="auto">
        <a:xfrm>
          <a:off x="4104409"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20602"/>
    <xdr:sp macro="" textlink="">
      <xdr:nvSpPr>
        <xdr:cNvPr id="1249" name="Text Box 94">
          <a:extLst>
            <a:ext uri="{FF2B5EF4-FFF2-40B4-BE49-F238E27FC236}">
              <a16:creationId xmlns:a16="http://schemas.microsoft.com/office/drawing/2014/main" id="{57D7D366-D839-4CB4-A074-D4E38F134398}"/>
            </a:ext>
          </a:extLst>
        </xdr:cNvPr>
        <xdr:cNvSpPr txBox="1">
          <a:spLocks noChangeArrowheads="1"/>
        </xdr:cNvSpPr>
      </xdr:nvSpPr>
      <xdr:spPr bwMode="auto">
        <a:xfrm>
          <a:off x="4104409"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250" name="Text Box 91">
          <a:extLst>
            <a:ext uri="{FF2B5EF4-FFF2-40B4-BE49-F238E27FC236}">
              <a16:creationId xmlns:a16="http://schemas.microsoft.com/office/drawing/2014/main" id="{7055028F-E3AC-4F59-8321-955FE1D79E7B}"/>
            </a:ext>
          </a:extLst>
        </xdr:cNvPr>
        <xdr:cNvSpPr txBox="1">
          <a:spLocks noChangeArrowheads="1"/>
        </xdr:cNvSpPr>
      </xdr:nvSpPr>
      <xdr:spPr bwMode="auto">
        <a:xfrm>
          <a:off x="4104409"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251" name="Text Box 92">
          <a:extLst>
            <a:ext uri="{FF2B5EF4-FFF2-40B4-BE49-F238E27FC236}">
              <a16:creationId xmlns:a16="http://schemas.microsoft.com/office/drawing/2014/main" id="{2735435E-61B0-40D5-8625-654F2AA92AD2}"/>
            </a:ext>
          </a:extLst>
        </xdr:cNvPr>
        <xdr:cNvSpPr txBox="1">
          <a:spLocks noChangeArrowheads="1"/>
        </xdr:cNvSpPr>
      </xdr:nvSpPr>
      <xdr:spPr bwMode="auto">
        <a:xfrm>
          <a:off x="4104409"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252" name="Text Box 93">
          <a:extLst>
            <a:ext uri="{FF2B5EF4-FFF2-40B4-BE49-F238E27FC236}">
              <a16:creationId xmlns:a16="http://schemas.microsoft.com/office/drawing/2014/main" id="{239623D0-813A-445A-814E-0499B83E646F}"/>
            </a:ext>
          </a:extLst>
        </xdr:cNvPr>
        <xdr:cNvSpPr txBox="1">
          <a:spLocks noChangeArrowheads="1"/>
        </xdr:cNvSpPr>
      </xdr:nvSpPr>
      <xdr:spPr bwMode="auto">
        <a:xfrm>
          <a:off x="4104409"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253" name="Text Box 94">
          <a:extLst>
            <a:ext uri="{FF2B5EF4-FFF2-40B4-BE49-F238E27FC236}">
              <a16:creationId xmlns:a16="http://schemas.microsoft.com/office/drawing/2014/main" id="{C8CE8B25-F5F9-4655-A503-D296BA467B0C}"/>
            </a:ext>
          </a:extLst>
        </xdr:cNvPr>
        <xdr:cNvSpPr txBox="1">
          <a:spLocks noChangeArrowheads="1"/>
        </xdr:cNvSpPr>
      </xdr:nvSpPr>
      <xdr:spPr bwMode="auto">
        <a:xfrm>
          <a:off x="4104409"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254" name="Text Box 91">
          <a:extLst>
            <a:ext uri="{FF2B5EF4-FFF2-40B4-BE49-F238E27FC236}">
              <a16:creationId xmlns:a16="http://schemas.microsoft.com/office/drawing/2014/main" id="{8A4801FF-71E8-48F2-9034-C9A419145573}"/>
            </a:ext>
          </a:extLst>
        </xdr:cNvPr>
        <xdr:cNvSpPr txBox="1">
          <a:spLocks noChangeArrowheads="1"/>
        </xdr:cNvSpPr>
      </xdr:nvSpPr>
      <xdr:spPr bwMode="auto">
        <a:xfrm>
          <a:off x="4104409"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255" name="Text Box 92">
          <a:extLst>
            <a:ext uri="{FF2B5EF4-FFF2-40B4-BE49-F238E27FC236}">
              <a16:creationId xmlns:a16="http://schemas.microsoft.com/office/drawing/2014/main" id="{93B0C713-DF02-4740-BCA0-69A5D8BEC311}"/>
            </a:ext>
          </a:extLst>
        </xdr:cNvPr>
        <xdr:cNvSpPr txBox="1">
          <a:spLocks noChangeArrowheads="1"/>
        </xdr:cNvSpPr>
      </xdr:nvSpPr>
      <xdr:spPr bwMode="auto">
        <a:xfrm>
          <a:off x="4104409"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256" name="Text Box 93">
          <a:extLst>
            <a:ext uri="{FF2B5EF4-FFF2-40B4-BE49-F238E27FC236}">
              <a16:creationId xmlns:a16="http://schemas.microsoft.com/office/drawing/2014/main" id="{E59A8844-E4A7-487B-A883-B658D77DEF90}"/>
            </a:ext>
          </a:extLst>
        </xdr:cNvPr>
        <xdr:cNvSpPr txBox="1">
          <a:spLocks noChangeArrowheads="1"/>
        </xdr:cNvSpPr>
      </xdr:nvSpPr>
      <xdr:spPr bwMode="auto">
        <a:xfrm>
          <a:off x="4104409"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257" name="Text Box 94">
          <a:extLst>
            <a:ext uri="{FF2B5EF4-FFF2-40B4-BE49-F238E27FC236}">
              <a16:creationId xmlns:a16="http://schemas.microsoft.com/office/drawing/2014/main" id="{A2062E29-F80B-46C3-BA72-1ED777CB3AA2}"/>
            </a:ext>
          </a:extLst>
        </xdr:cNvPr>
        <xdr:cNvSpPr txBox="1">
          <a:spLocks noChangeArrowheads="1"/>
        </xdr:cNvSpPr>
      </xdr:nvSpPr>
      <xdr:spPr bwMode="auto">
        <a:xfrm>
          <a:off x="4104409"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258" name="Text Box 91">
          <a:extLst>
            <a:ext uri="{FF2B5EF4-FFF2-40B4-BE49-F238E27FC236}">
              <a16:creationId xmlns:a16="http://schemas.microsoft.com/office/drawing/2014/main" id="{57117E03-F67E-4AD5-B556-2356AFAF9DE6}"/>
            </a:ext>
          </a:extLst>
        </xdr:cNvPr>
        <xdr:cNvSpPr txBox="1">
          <a:spLocks noChangeArrowheads="1"/>
        </xdr:cNvSpPr>
      </xdr:nvSpPr>
      <xdr:spPr bwMode="auto">
        <a:xfrm>
          <a:off x="4104409"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259" name="Text Box 92">
          <a:extLst>
            <a:ext uri="{FF2B5EF4-FFF2-40B4-BE49-F238E27FC236}">
              <a16:creationId xmlns:a16="http://schemas.microsoft.com/office/drawing/2014/main" id="{17215F51-F81E-449F-A051-0DF930791FAB}"/>
            </a:ext>
          </a:extLst>
        </xdr:cNvPr>
        <xdr:cNvSpPr txBox="1">
          <a:spLocks noChangeArrowheads="1"/>
        </xdr:cNvSpPr>
      </xdr:nvSpPr>
      <xdr:spPr bwMode="auto">
        <a:xfrm>
          <a:off x="4104409"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260" name="Text Box 93">
          <a:extLst>
            <a:ext uri="{FF2B5EF4-FFF2-40B4-BE49-F238E27FC236}">
              <a16:creationId xmlns:a16="http://schemas.microsoft.com/office/drawing/2014/main" id="{62C86DAE-039B-47CA-9797-095138991E43}"/>
            </a:ext>
          </a:extLst>
        </xdr:cNvPr>
        <xdr:cNvSpPr txBox="1">
          <a:spLocks noChangeArrowheads="1"/>
        </xdr:cNvSpPr>
      </xdr:nvSpPr>
      <xdr:spPr bwMode="auto">
        <a:xfrm>
          <a:off x="4104409"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261" name="Text Box 94">
          <a:extLst>
            <a:ext uri="{FF2B5EF4-FFF2-40B4-BE49-F238E27FC236}">
              <a16:creationId xmlns:a16="http://schemas.microsoft.com/office/drawing/2014/main" id="{8BEA2CB2-74E9-427F-90E5-F2D9438E44CD}"/>
            </a:ext>
          </a:extLst>
        </xdr:cNvPr>
        <xdr:cNvSpPr txBox="1">
          <a:spLocks noChangeArrowheads="1"/>
        </xdr:cNvSpPr>
      </xdr:nvSpPr>
      <xdr:spPr bwMode="auto">
        <a:xfrm>
          <a:off x="4104409"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262" name="Text Box 91">
          <a:extLst>
            <a:ext uri="{FF2B5EF4-FFF2-40B4-BE49-F238E27FC236}">
              <a16:creationId xmlns:a16="http://schemas.microsoft.com/office/drawing/2014/main" id="{A0926163-3B4B-4D14-9195-EF988D8D407D}"/>
            </a:ext>
          </a:extLst>
        </xdr:cNvPr>
        <xdr:cNvSpPr txBox="1">
          <a:spLocks noChangeArrowheads="1"/>
        </xdr:cNvSpPr>
      </xdr:nvSpPr>
      <xdr:spPr bwMode="auto">
        <a:xfrm>
          <a:off x="4104409"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263" name="Text Box 92">
          <a:extLst>
            <a:ext uri="{FF2B5EF4-FFF2-40B4-BE49-F238E27FC236}">
              <a16:creationId xmlns:a16="http://schemas.microsoft.com/office/drawing/2014/main" id="{56AA116F-7299-4DFC-9FB3-B9127D296C63}"/>
            </a:ext>
          </a:extLst>
        </xdr:cNvPr>
        <xdr:cNvSpPr txBox="1">
          <a:spLocks noChangeArrowheads="1"/>
        </xdr:cNvSpPr>
      </xdr:nvSpPr>
      <xdr:spPr bwMode="auto">
        <a:xfrm>
          <a:off x="4104409"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264" name="Text Box 93">
          <a:extLst>
            <a:ext uri="{FF2B5EF4-FFF2-40B4-BE49-F238E27FC236}">
              <a16:creationId xmlns:a16="http://schemas.microsoft.com/office/drawing/2014/main" id="{EC2BDBD6-78C8-464C-AE6D-5B618BF19B58}"/>
            </a:ext>
          </a:extLst>
        </xdr:cNvPr>
        <xdr:cNvSpPr txBox="1">
          <a:spLocks noChangeArrowheads="1"/>
        </xdr:cNvSpPr>
      </xdr:nvSpPr>
      <xdr:spPr bwMode="auto">
        <a:xfrm>
          <a:off x="4104409"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265" name="Text Box 94">
          <a:extLst>
            <a:ext uri="{FF2B5EF4-FFF2-40B4-BE49-F238E27FC236}">
              <a16:creationId xmlns:a16="http://schemas.microsoft.com/office/drawing/2014/main" id="{3791C3AE-3AF2-443F-B03B-09413709BE69}"/>
            </a:ext>
          </a:extLst>
        </xdr:cNvPr>
        <xdr:cNvSpPr txBox="1">
          <a:spLocks noChangeArrowheads="1"/>
        </xdr:cNvSpPr>
      </xdr:nvSpPr>
      <xdr:spPr bwMode="auto">
        <a:xfrm>
          <a:off x="4104409"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266" name="Text Box 91">
          <a:extLst>
            <a:ext uri="{FF2B5EF4-FFF2-40B4-BE49-F238E27FC236}">
              <a16:creationId xmlns:a16="http://schemas.microsoft.com/office/drawing/2014/main" id="{2B590D26-4D82-4C14-AD7C-5888C96AA4C9}"/>
            </a:ext>
          </a:extLst>
        </xdr:cNvPr>
        <xdr:cNvSpPr txBox="1">
          <a:spLocks noChangeArrowheads="1"/>
        </xdr:cNvSpPr>
      </xdr:nvSpPr>
      <xdr:spPr bwMode="auto">
        <a:xfrm>
          <a:off x="4104409"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267" name="Text Box 92">
          <a:extLst>
            <a:ext uri="{FF2B5EF4-FFF2-40B4-BE49-F238E27FC236}">
              <a16:creationId xmlns:a16="http://schemas.microsoft.com/office/drawing/2014/main" id="{42F5FF80-FF0A-4A43-9CE4-4E9153B9DC42}"/>
            </a:ext>
          </a:extLst>
        </xdr:cNvPr>
        <xdr:cNvSpPr txBox="1">
          <a:spLocks noChangeArrowheads="1"/>
        </xdr:cNvSpPr>
      </xdr:nvSpPr>
      <xdr:spPr bwMode="auto">
        <a:xfrm>
          <a:off x="4104409"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268" name="Text Box 93">
          <a:extLst>
            <a:ext uri="{FF2B5EF4-FFF2-40B4-BE49-F238E27FC236}">
              <a16:creationId xmlns:a16="http://schemas.microsoft.com/office/drawing/2014/main" id="{8CA70FBB-AD7D-4930-B501-E4BBA9BFCC35}"/>
            </a:ext>
          </a:extLst>
        </xdr:cNvPr>
        <xdr:cNvSpPr txBox="1">
          <a:spLocks noChangeArrowheads="1"/>
        </xdr:cNvSpPr>
      </xdr:nvSpPr>
      <xdr:spPr bwMode="auto">
        <a:xfrm>
          <a:off x="4104409"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269" name="Text Box 94">
          <a:extLst>
            <a:ext uri="{FF2B5EF4-FFF2-40B4-BE49-F238E27FC236}">
              <a16:creationId xmlns:a16="http://schemas.microsoft.com/office/drawing/2014/main" id="{02173766-7F23-4DE8-A406-6575BE38C576}"/>
            </a:ext>
          </a:extLst>
        </xdr:cNvPr>
        <xdr:cNvSpPr txBox="1">
          <a:spLocks noChangeArrowheads="1"/>
        </xdr:cNvSpPr>
      </xdr:nvSpPr>
      <xdr:spPr bwMode="auto">
        <a:xfrm>
          <a:off x="4104409"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270" name="Text Box 91">
          <a:extLst>
            <a:ext uri="{FF2B5EF4-FFF2-40B4-BE49-F238E27FC236}">
              <a16:creationId xmlns:a16="http://schemas.microsoft.com/office/drawing/2014/main" id="{DBB27E64-EF46-4020-8CD2-FBAF0000C9AB}"/>
            </a:ext>
          </a:extLst>
        </xdr:cNvPr>
        <xdr:cNvSpPr txBox="1">
          <a:spLocks noChangeArrowheads="1"/>
        </xdr:cNvSpPr>
      </xdr:nvSpPr>
      <xdr:spPr bwMode="auto">
        <a:xfrm>
          <a:off x="4104409"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271" name="Text Box 92">
          <a:extLst>
            <a:ext uri="{FF2B5EF4-FFF2-40B4-BE49-F238E27FC236}">
              <a16:creationId xmlns:a16="http://schemas.microsoft.com/office/drawing/2014/main" id="{372AF746-EE33-4C75-97E0-FE8F95E96FAE}"/>
            </a:ext>
          </a:extLst>
        </xdr:cNvPr>
        <xdr:cNvSpPr txBox="1">
          <a:spLocks noChangeArrowheads="1"/>
        </xdr:cNvSpPr>
      </xdr:nvSpPr>
      <xdr:spPr bwMode="auto">
        <a:xfrm>
          <a:off x="4104409"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272" name="Text Box 93">
          <a:extLst>
            <a:ext uri="{FF2B5EF4-FFF2-40B4-BE49-F238E27FC236}">
              <a16:creationId xmlns:a16="http://schemas.microsoft.com/office/drawing/2014/main" id="{394F199A-5BB2-46DD-B3C7-4648625A1EBE}"/>
            </a:ext>
          </a:extLst>
        </xdr:cNvPr>
        <xdr:cNvSpPr txBox="1">
          <a:spLocks noChangeArrowheads="1"/>
        </xdr:cNvSpPr>
      </xdr:nvSpPr>
      <xdr:spPr bwMode="auto">
        <a:xfrm>
          <a:off x="4104409"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273" name="Text Box 94">
          <a:extLst>
            <a:ext uri="{FF2B5EF4-FFF2-40B4-BE49-F238E27FC236}">
              <a16:creationId xmlns:a16="http://schemas.microsoft.com/office/drawing/2014/main" id="{8FC31D0B-4BF9-4CE7-BA4C-123BC0E51FAF}"/>
            </a:ext>
          </a:extLst>
        </xdr:cNvPr>
        <xdr:cNvSpPr txBox="1">
          <a:spLocks noChangeArrowheads="1"/>
        </xdr:cNvSpPr>
      </xdr:nvSpPr>
      <xdr:spPr bwMode="auto">
        <a:xfrm>
          <a:off x="4104409"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274" name="Text Box 91">
          <a:extLst>
            <a:ext uri="{FF2B5EF4-FFF2-40B4-BE49-F238E27FC236}">
              <a16:creationId xmlns:a16="http://schemas.microsoft.com/office/drawing/2014/main" id="{6426FD81-ACCE-4800-9016-1675E3B2F04E}"/>
            </a:ext>
          </a:extLst>
        </xdr:cNvPr>
        <xdr:cNvSpPr txBox="1">
          <a:spLocks noChangeArrowheads="1"/>
        </xdr:cNvSpPr>
      </xdr:nvSpPr>
      <xdr:spPr bwMode="auto">
        <a:xfrm>
          <a:off x="4104409"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275" name="Text Box 92">
          <a:extLst>
            <a:ext uri="{FF2B5EF4-FFF2-40B4-BE49-F238E27FC236}">
              <a16:creationId xmlns:a16="http://schemas.microsoft.com/office/drawing/2014/main" id="{AE4AC889-44C0-4608-9BFF-B27CAABE9077}"/>
            </a:ext>
          </a:extLst>
        </xdr:cNvPr>
        <xdr:cNvSpPr txBox="1">
          <a:spLocks noChangeArrowheads="1"/>
        </xdr:cNvSpPr>
      </xdr:nvSpPr>
      <xdr:spPr bwMode="auto">
        <a:xfrm>
          <a:off x="4104409"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276" name="Text Box 93">
          <a:extLst>
            <a:ext uri="{FF2B5EF4-FFF2-40B4-BE49-F238E27FC236}">
              <a16:creationId xmlns:a16="http://schemas.microsoft.com/office/drawing/2014/main" id="{DE02F546-F87C-48A4-A9E2-4FC6D08936A4}"/>
            </a:ext>
          </a:extLst>
        </xdr:cNvPr>
        <xdr:cNvSpPr txBox="1">
          <a:spLocks noChangeArrowheads="1"/>
        </xdr:cNvSpPr>
      </xdr:nvSpPr>
      <xdr:spPr bwMode="auto">
        <a:xfrm>
          <a:off x="4104409"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277" name="Text Box 94">
          <a:extLst>
            <a:ext uri="{FF2B5EF4-FFF2-40B4-BE49-F238E27FC236}">
              <a16:creationId xmlns:a16="http://schemas.microsoft.com/office/drawing/2014/main" id="{9D2C293E-0728-481A-8CE6-E8D084665FC4}"/>
            </a:ext>
          </a:extLst>
        </xdr:cNvPr>
        <xdr:cNvSpPr txBox="1">
          <a:spLocks noChangeArrowheads="1"/>
        </xdr:cNvSpPr>
      </xdr:nvSpPr>
      <xdr:spPr bwMode="auto">
        <a:xfrm>
          <a:off x="4104409"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278" name="Text Box 91">
          <a:extLst>
            <a:ext uri="{FF2B5EF4-FFF2-40B4-BE49-F238E27FC236}">
              <a16:creationId xmlns:a16="http://schemas.microsoft.com/office/drawing/2014/main" id="{C05710EE-C95A-4E67-888B-178CAE9AF2C0}"/>
            </a:ext>
          </a:extLst>
        </xdr:cNvPr>
        <xdr:cNvSpPr txBox="1">
          <a:spLocks noChangeArrowheads="1"/>
        </xdr:cNvSpPr>
      </xdr:nvSpPr>
      <xdr:spPr bwMode="auto">
        <a:xfrm>
          <a:off x="4104409"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279" name="Text Box 92">
          <a:extLst>
            <a:ext uri="{FF2B5EF4-FFF2-40B4-BE49-F238E27FC236}">
              <a16:creationId xmlns:a16="http://schemas.microsoft.com/office/drawing/2014/main" id="{9CFEE0C1-BD67-4768-98C0-E065C799DB02}"/>
            </a:ext>
          </a:extLst>
        </xdr:cNvPr>
        <xdr:cNvSpPr txBox="1">
          <a:spLocks noChangeArrowheads="1"/>
        </xdr:cNvSpPr>
      </xdr:nvSpPr>
      <xdr:spPr bwMode="auto">
        <a:xfrm>
          <a:off x="4104409"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280" name="Text Box 93">
          <a:extLst>
            <a:ext uri="{FF2B5EF4-FFF2-40B4-BE49-F238E27FC236}">
              <a16:creationId xmlns:a16="http://schemas.microsoft.com/office/drawing/2014/main" id="{C06C3405-39A5-441E-B69B-BEAB04185A3D}"/>
            </a:ext>
          </a:extLst>
        </xdr:cNvPr>
        <xdr:cNvSpPr txBox="1">
          <a:spLocks noChangeArrowheads="1"/>
        </xdr:cNvSpPr>
      </xdr:nvSpPr>
      <xdr:spPr bwMode="auto">
        <a:xfrm>
          <a:off x="4104409"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281" name="Text Box 94">
          <a:extLst>
            <a:ext uri="{FF2B5EF4-FFF2-40B4-BE49-F238E27FC236}">
              <a16:creationId xmlns:a16="http://schemas.microsoft.com/office/drawing/2014/main" id="{970EE9E3-10F3-4A6D-9380-A023632F9EB9}"/>
            </a:ext>
          </a:extLst>
        </xdr:cNvPr>
        <xdr:cNvSpPr txBox="1">
          <a:spLocks noChangeArrowheads="1"/>
        </xdr:cNvSpPr>
      </xdr:nvSpPr>
      <xdr:spPr bwMode="auto">
        <a:xfrm>
          <a:off x="4104409"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282" name="Text Box 91">
          <a:extLst>
            <a:ext uri="{FF2B5EF4-FFF2-40B4-BE49-F238E27FC236}">
              <a16:creationId xmlns:a16="http://schemas.microsoft.com/office/drawing/2014/main" id="{C1120B7D-8BAC-40A4-B06E-90E4A7B5EE01}"/>
            </a:ext>
          </a:extLst>
        </xdr:cNvPr>
        <xdr:cNvSpPr txBox="1">
          <a:spLocks noChangeArrowheads="1"/>
        </xdr:cNvSpPr>
      </xdr:nvSpPr>
      <xdr:spPr bwMode="auto">
        <a:xfrm>
          <a:off x="4104409"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283" name="Text Box 92">
          <a:extLst>
            <a:ext uri="{FF2B5EF4-FFF2-40B4-BE49-F238E27FC236}">
              <a16:creationId xmlns:a16="http://schemas.microsoft.com/office/drawing/2014/main" id="{014A8187-B8CB-466D-9BC5-1F97CDCFDAC1}"/>
            </a:ext>
          </a:extLst>
        </xdr:cNvPr>
        <xdr:cNvSpPr txBox="1">
          <a:spLocks noChangeArrowheads="1"/>
        </xdr:cNvSpPr>
      </xdr:nvSpPr>
      <xdr:spPr bwMode="auto">
        <a:xfrm>
          <a:off x="4104409"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284" name="Text Box 93">
          <a:extLst>
            <a:ext uri="{FF2B5EF4-FFF2-40B4-BE49-F238E27FC236}">
              <a16:creationId xmlns:a16="http://schemas.microsoft.com/office/drawing/2014/main" id="{CD8CC356-90CC-4E3E-9B14-694CFBCE5BE3}"/>
            </a:ext>
          </a:extLst>
        </xdr:cNvPr>
        <xdr:cNvSpPr txBox="1">
          <a:spLocks noChangeArrowheads="1"/>
        </xdr:cNvSpPr>
      </xdr:nvSpPr>
      <xdr:spPr bwMode="auto">
        <a:xfrm>
          <a:off x="4104409"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285" name="Text Box 94">
          <a:extLst>
            <a:ext uri="{FF2B5EF4-FFF2-40B4-BE49-F238E27FC236}">
              <a16:creationId xmlns:a16="http://schemas.microsoft.com/office/drawing/2014/main" id="{DA77F65E-2CED-4499-BA89-EAA871B8A5EE}"/>
            </a:ext>
          </a:extLst>
        </xdr:cNvPr>
        <xdr:cNvSpPr txBox="1">
          <a:spLocks noChangeArrowheads="1"/>
        </xdr:cNvSpPr>
      </xdr:nvSpPr>
      <xdr:spPr bwMode="auto">
        <a:xfrm>
          <a:off x="4104409"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286" name="Text Box 91">
          <a:extLst>
            <a:ext uri="{FF2B5EF4-FFF2-40B4-BE49-F238E27FC236}">
              <a16:creationId xmlns:a16="http://schemas.microsoft.com/office/drawing/2014/main" id="{AFFCAA6B-5CCD-48BF-A63D-10795FC681A0}"/>
            </a:ext>
          </a:extLst>
        </xdr:cNvPr>
        <xdr:cNvSpPr txBox="1">
          <a:spLocks noChangeArrowheads="1"/>
        </xdr:cNvSpPr>
      </xdr:nvSpPr>
      <xdr:spPr bwMode="auto">
        <a:xfrm>
          <a:off x="4104409"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287" name="Text Box 92">
          <a:extLst>
            <a:ext uri="{FF2B5EF4-FFF2-40B4-BE49-F238E27FC236}">
              <a16:creationId xmlns:a16="http://schemas.microsoft.com/office/drawing/2014/main" id="{9A568CE1-8F65-4C1E-AE25-43C48AECDEE2}"/>
            </a:ext>
          </a:extLst>
        </xdr:cNvPr>
        <xdr:cNvSpPr txBox="1">
          <a:spLocks noChangeArrowheads="1"/>
        </xdr:cNvSpPr>
      </xdr:nvSpPr>
      <xdr:spPr bwMode="auto">
        <a:xfrm>
          <a:off x="4104409"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288" name="Text Box 93">
          <a:extLst>
            <a:ext uri="{FF2B5EF4-FFF2-40B4-BE49-F238E27FC236}">
              <a16:creationId xmlns:a16="http://schemas.microsoft.com/office/drawing/2014/main" id="{0D94E447-551E-42AE-BB48-964C8F8CC085}"/>
            </a:ext>
          </a:extLst>
        </xdr:cNvPr>
        <xdr:cNvSpPr txBox="1">
          <a:spLocks noChangeArrowheads="1"/>
        </xdr:cNvSpPr>
      </xdr:nvSpPr>
      <xdr:spPr bwMode="auto">
        <a:xfrm>
          <a:off x="4104409"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289" name="Text Box 94">
          <a:extLst>
            <a:ext uri="{FF2B5EF4-FFF2-40B4-BE49-F238E27FC236}">
              <a16:creationId xmlns:a16="http://schemas.microsoft.com/office/drawing/2014/main" id="{93773FF5-1F1F-4B47-ABE1-BB66F57BDE21}"/>
            </a:ext>
          </a:extLst>
        </xdr:cNvPr>
        <xdr:cNvSpPr txBox="1">
          <a:spLocks noChangeArrowheads="1"/>
        </xdr:cNvSpPr>
      </xdr:nvSpPr>
      <xdr:spPr bwMode="auto">
        <a:xfrm>
          <a:off x="4104409"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290" name="Text Box 91">
          <a:extLst>
            <a:ext uri="{FF2B5EF4-FFF2-40B4-BE49-F238E27FC236}">
              <a16:creationId xmlns:a16="http://schemas.microsoft.com/office/drawing/2014/main" id="{70D139A5-93A8-4F1D-BAB7-8C30E7A1EFD9}"/>
            </a:ext>
          </a:extLst>
        </xdr:cNvPr>
        <xdr:cNvSpPr txBox="1">
          <a:spLocks noChangeArrowheads="1"/>
        </xdr:cNvSpPr>
      </xdr:nvSpPr>
      <xdr:spPr bwMode="auto">
        <a:xfrm>
          <a:off x="4104409"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291" name="Text Box 92">
          <a:extLst>
            <a:ext uri="{FF2B5EF4-FFF2-40B4-BE49-F238E27FC236}">
              <a16:creationId xmlns:a16="http://schemas.microsoft.com/office/drawing/2014/main" id="{9033D623-55E8-4C0A-B4AC-95225FEA5219}"/>
            </a:ext>
          </a:extLst>
        </xdr:cNvPr>
        <xdr:cNvSpPr txBox="1">
          <a:spLocks noChangeArrowheads="1"/>
        </xdr:cNvSpPr>
      </xdr:nvSpPr>
      <xdr:spPr bwMode="auto">
        <a:xfrm>
          <a:off x="4104409"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292" name="Text Box 93">
          <a:extLst>
            <a:ext uri="{FF2B5EF4-FFF2-40B4-BE49-F238E27FC236}">
              <a16:creationId xmlns:a16="http://schemas.microsoft.com/office/drawing/2014/main" id="{B6CE1121-BDC1-4563-9DAA-68E584067509}"/>
            </a:ext>
          </a:extLst>
        </xdr:cNvPr>
        <xdr:cNvSpPr txBox="1">
          <a:spLocks noChangeArrowheads="1"/>
        </xdr:cNvSpPr>
      </xdr:nvSpPr>
      <xdr:spPr bwMode="auto">
        <a:xfrm>
          <a:off x="4104409"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293" name="Text Box 94">
          <a:extLst>
            <a:ext uri="{FF2B5EF4-FFF2-40B4-BE49-F238E27FC236}">
              <a16:creationId xmlns:a16="http://schemas.microsoft.com/office/drawing/2014/main" id="{A7E7CA5C-6815-467E-BB63-8321C24D5DEC}"/>
            </a:ext>
          </a:extLst>
        </xdr:cNvPr>
        <xdr:cNvSpPr txBox="1">
          <a:spLocks noChangeArrowheads="1"/>
        </xdr:cNvSpPr>
      </xdr:nvSpPr>
      <xdr:spPr bwMode="auto">
        <a:xfrm>
          <a:off x="4104409"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294" name="Text Box 91">
          <a:extLst>
            <a:ext uri="{FF2B5EF4-FFF2-40B4-BE49-F238E27FC236}">
              <a16:creationId xmlns:a16="http://schemas.microsoft.com/office/drawing/2014/main" id="{1C466391-01AD-4312-9ECC-F6D479D6492D}"/>
            </a:ext>
          </a:extLst>
        </xdr:cNvPr>
        <xdr:cNvSpPr txBox="1">
          <a:spLocks noChangeArrowheads="1"/>
        </xdr:cNvSpPr>
      </xdr:nvSpPr>
      <xdr:spPr bwMode="auto">
        <a:xfrm>
          <a:off x="4104409"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295" name="Text Box 92">
          <a:extLst>
            <a:ext uri="{FF2B5EF4-FFF2-40B4-BE49-F238E27FC236}">
              <a16:creationId xmlns:a16="http://schemas.microsoft.com/office/drawing/2014/main" id="{6DCFAE15-4593-491A-B1DF-304C77CC875F}"/>
            </a:ext>
          </a:extLst>
        </xdr:cNvPr>
        <xdr:cNvSpPr txBox="1">
          <a:spLocks noChangeArrowheads="1"/>
        </xdr:cNvSpPr>
      </xdr:nvSpPr>
      <xdr:spPr bwMode="auto">
        <a:xfrm>
          <a:off x="4104409"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296" name="Text Box 93">
          <a:extLst>
            <a:ext uri="{FF2B5EF4-FFF2-40B4-BE49-F238E27FC236}">
              <a16:creationId xmlns:a16="http://schemas.microsoft.com/office/drawing/2014/main" id="{D139707B-E3D4-4DC1-B063-061DDEA06055}"/>
            </a:ext>
          </a:extLst>
        </xdr:cNvPr>
        <xdr:cNvSpPr txBox="1">
          <a:spLocks noChangeArrowheads="1"/>
        </xdr:cNvSpPr>
      </xdr:nvSpPr>
      <xdr:spPr bwMode="auto">
        <a:xfrm>
          <a:off x="4104409"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297" name="Text Box 94">
          <a:extLst>
            <a:ext uri="{FF2B5EF4-FFF2-40B4-BE49-F238E27FC236}">
              <a16:creationId xmlns:a16="http://schemas.microsoft.com/office/drawing/2014/main" id="{34F5F69E-0E82-4E9B-AE32-B658A15AEBC6}"/>
            </a:ext>
          </a:extLst>
        </xdr:cNvPr>
        <xdr:cNvSpPr txBox="1">
          <a:spLocks noChangeArrowheads="1"/>
        </xdr:cNvSpPr>
      </xdr:nvSpPr>
      <xdr:spPr bwMode="auto">
        <a:xfrm>
          <a:off x="4104409"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298" name="Text Box 91">
          <a:extLst>
            <a:ext uri="{FF2B5EF4-FFF2-40B4-BE49-F238E27FC236}">
              <a16:creationId xmlns:a16="http://schemas.microsoft.com/office/drawing/2014/main" id="{9C6B53EA-DA66-4682-AE93-4AA99BB9FCEE}"/>
            </a:ext>
          </a:extLst>
        </xdr:cNvPr>
        <xdr:cNvSpPr txBox="1">
          <a:spLocks noChangeArrowheads="1"/>
        </xdr:cNvSpPr>
      </xdr:nvSpPr>
      <xdr:spPr bwMode="auto">
        <a:xfrm>
          <a:off x="4104409"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299" name="Text Box 92">
          <a:extLst>
            <a:ext uri="{FF2B5EF4-FFF2-40B4-BE49-F238E27FC236}">
              <a16:creationId xmlns:a16="http://schemas.microsoft.com/office/drawing/2014/main" id="{DE393901-0819-4BD4-B618-25279A2B5B69}"/>
            </a:ext>
          </a:extLst>
        </xdr:cNvPr>
        <xdr:cNvSpPr txBox="1">
          <a:spLocks noChangeArrowheads="1"/>
        </xdr:cNvSpPr>
      </xdr:nvSpPr>
      <xdr:spPr bwMode="auto">
        <a:xfrm>
          <a:off x="4104409"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300" name="Text Box 93">
          <a:extLst>
            <a:ext uri="{FF2B5EF4-FFF2-40B4-BE49-F238E27FC236}">
              <a16:creationId xmlns:a16="http://schemas.microsoft.com/office/drawing/2014/main" id="{D63165C9-8C23-4B9F-97A4-4BC91CCAB197}"/>
            </a:ext>
          </a:extLst>
        </xdr:cNvPr>
        <xdr:cNvSpPr txBox="1">
          <a:spLocks noChangeArrowheads="1"/>
        </xdr:cNvSpPr>
      </xdr:nvSpPr>
      <xdr:spPr bwMode="auto">
        <a:xfrm>
          <a:off x="4104409"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301" name="Text Box 94">
          <a:extLst>
            <a:ext uri="{FF2B5EF4-FFF2-40B4-BE49-F238E27FC236}">
              <a16:creationId xmlns:a16="http://schemas.microsoft.com/office/drawing/2014/main" id="{7833123D-2CFD-45A8-B9EE-B02B99A658F8}"/>
            </a:ext>
          </a:extLst>
        </xdr:cNvPr>
        <xdr:cNvSpPr txBox="1">
          <a:spLocks noChangeArrowheads="1"/>
        </xdr:cNvSpPr>
      </xdr:nvSpPr>
      <xdr:spPr bwMode="auto">
        <a:xfrm>
          <a:off x="4104409"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302" name="Text Box 91">
          <a:extLst>
            <a:ext uri="{FF2B5EF4-FFF2-40B4-BE49-F238E27FC236}">
              <a16:creationId xmlns:a16="http://schemas.microsoft.com/office/drawing/2014/main" id="{DA7DB861-F589-4AD1-B459-915BF86DFFAB}"/>
            </a:ext>
          </a:extLst>
        </xdr:cNvPr>
        <xdr:cNvSpPr txBox="1">
          <a:spLocks noChangeArrowheads="1"/>
        </xdr:cNvSpPr>
      </xdr:nvSpPr>
      <xdr:spPr bwMode="auto">
        <a:xfrm>
          <a:off x="4104409"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303" name="Text Box 92">
          <a:extLst>
            <a:ext uri="{FF2B5EF4-FFF2-40B4-BE49-F238E27FC236}">
              <a16:creationId xmlns:a16="http://schemas.microsoft.com/office/drawing/2014/main" id="{0C362D2A-27D4-485D-A272-67AD924C0F19}"/>
            </a:ext>
          </a:extLst>
        </xdr:cNvPr>
        <xdr:cNvSpPr txBox="1">
          <a:spLocks noChangeArrowheads="1"/>
        </xdr:cNvSpPr>
      </xdr:nvSpPr>
      <xdr:spPr bwMode="auto">
        <a:xfrm>
          <a:off x="4104409"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304" name="Text Box 93">
          <a:extLst>
            <a:ext uri="{FF2B5EF4-FFF2-40B4-BE49-F238E27FC236}">
              <a16:creationId xmlns:a16="http://schemas.microsoft.com/office/drawing/2014/main" id="{DA798AEA-35F0-4DC6-96B9-3273BD014011}"/>
            </a:ext>
          </a:extLst>
        </xdr:cNvPr>
        <xdr:cNvSpPr txBox="1">
          <a:spLocks noChangeArrowheads="1"/>
        </xdr:cNvSpPr>
      </xdr:nvSpPr>
      <xdr:spPr bwMode="auto">
        <a:xfrm>
          <a:off x="4104409"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305" name="Text Box 94">
          <a:extLst>
            <a:ext uri="{FF2B5EF4-FFF2-40B4-BE49-F238E27FC236}">
              <a16:creationId xmlns:a16="http://schemas.microsoft.com/office/drawing/2014/main" id="{BC67ACBA-429A-4AA0-A432-0090C8CE7559}"/>
            </a:ext>
          </a:extLst>
        </xdr:cNvPr>
        <xdr:cNvSpPr txBox="1">
          <a:spLocks noChangeArrowheads="1"/>
        </xdr:cNvSpPr>
      </xdr:nvSpPr>
      <xdr:spPr bwMode="auto">
        <a:xfrm>
          <a:off x="4104409"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306" name="Text Box 91">
          <a:extLst>
            <a:ext uri="{FF2B5EF4-FFF2-40B4-BE49-F238E27FC236}">
              <a16:creationId xmlns:a16="http://schemas.microsoft.com/office/drawing/2014/main" id="{9C98AF54-62B9-4327-8990-3B929B5FBCCC}"/>
            </a:ext>
          </a:extLst>
        </xdr:cNvPr>
        <xdr:cNvSpPr txBox="1">
          <a:spLocks noChangeArrowheads="1"/>
        </xdr:cNvSpPr>
      </xdr:nvSpPr>
      <xdr:spPr bwMode="auto">
        <a:xfrm>
          <a:off x="4104409"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307" name="Text Box 92">
          <a:extLst>
            <a:ext uri="{FF2B5EF4-FFF2-40B4-BE49-F238E27FC236}">
              <a16:creationId xmlns:a16="http://schemas.microsoft.com/office/drawing/2014/main" id="{CF694B07-FDE5-465F-927A-77575A24247B}"/>
            </a:ext>
          </a:extLst>
        </xdr:cNvPr>
        <xdr:cNvSpPr txBox="1">
          <a:spLocks noChangeArrowheads="1"/>
        </xdr:cNvSpPr>
      </xdr:nvSpPr>
      <xdr:spPr bwMode="auto">
        <a:xfrm>
          <a:off x="4104409"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308" name="Text Box 93">
          <a:extLst>
            <a:ext uri="{FF2B5EF4-FFF2-40B4-BE49-F238E27FC236}">
              <a16:creationId xmlns:a16="http://schemas.microsoft.com/office/drawing/2014/main" id="{142A9752-54E2-4B9A-A99E-2216CD85BD16}"/>
            </a:ext>
          </a:extLst>
        </xdr:cNvPr>
        <xdr:cNvSpPr txBox="1">
          <a:spLocks noChangeArrowheads="1"/>
        </xdr:cNvSpPr>
      </xdr:nvSpPr>
      <xdr:spPr bwMode="auto">
        <a:xfrm>
          <a:off x="4104409"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309" name="Text Box 94">
          <a:extLst>
            <a:ext uri="{FF2B5EF4-FFF2-40B4-BE49-F238E27FC236}">
              <a16:creationId xmlns:a16="http://schemas.microsoft.com/office/drawing/2014/main" id="{7B23233D-C0EB-4C19-8A4A-92B1AD2FB401}"/>
            </a:ext>
          </a:extLst>
        </xdr:cNvPr>
        <xdr:cNvSpPr txBox="1">
          <a:spLocks noChangeArrowheads="1"/>
        </xdr:cNvSpPr>
      </xdr:nvSpPr>
      <xdr:spPr bwMode="auto">
        <a:xfrm>
          <a:off x="4104409"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310" name="Text Box 91">
          <a:extLst>
            <a:ext uri="{FF2B5EF4-FFF2-40B4-BE49-F238E27FC236}">
              <a16:creationId xmlns:a16="http://schemas.microsoft.com/office/drawing/2014/main" id="{776E4206-F1A3-4A3F-BD7C-8F1D2207ECD6}"/>
            </a:ext>
          </a:extLst>
        </xdr:cNvPr>
        <xdr:cNvSpPr txBox="1">
          <a:spLocks noChangeArrowheads="1"/>
        </xdr:cNvSpPr>
      </xdr:nvSpPr>
      <xdr:spPr bwMode="auto">
        <a:xfrm>
          <a:off x="4104409"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311" name="Text Box 92">
          <a:extLst>
            <a:ext uri="{FF2B5EF4-FFF2-40B4-BE49-F238E27FC236}">
              <a16:creationId xmlns:a16="http://schemas.microsoft.com/office/drawing/2014/main" id="{9212B005-0E36-4C82-ACC6-82342088FC44}"/>
            </a:ext>
          </a:extLst>
        </xdr:cNvPr>
        <xdr:cNvSpPr txBox="1">
          <a:spLocks noChangeArrowheads="1"/>
        </xdr:cNvSpPr>
      </xdr:nvSpPr>
      <xdr:spPr bwMode="auto">
        <a:xfrm>
          <a:off x="4104409"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312" name="Text Box 93">
          <a:extLst>
            <a:ext uri="{FF2B5EF4-FFF2-40B4-BE49-F238E27FC236}">
              <a16:creationId xmlns:a16="http://schemas.microsoft.com/office/drawing/2014/main" id="{FFF4C450-374A-4184-9458-56A3911B255E}"/>
            </a:ext>
          </a:extLst>
        </xdr:cNvPr>
        <xdr:cNvSpPr txBox="1">
          <a:spLocks noChangeArrowheads="1"/>
        </xdr:cNvSpPr>
      </xdr:nvSpPr>
      <xdr:spPr bwMode="auto">
        <a:xfrm>
          <a:off x="4104409"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313" name="Text Box 94">
          <a:extLst>
            <a:ext uri="{FF2B5EF4-FFF2-40B4-BE49-F238E27FC236}">
              <a16:creationId xmlns:a16="http://schemas.microsoft.com/office/drawing/2014/main" id="{A2A8DFA7-3FBD-4256-9D37-68BF506BEED2}"/>
            </a:ext>
          </a:extLst>
        </xdr:cNvPr>
        <xdr:cNvSpPr txBox="1">
          <a:spLocks noChangeArrowheads="1"/>
        </xdr:cNvSpPr>
      </xdr:nvSpPr>
      <xdr:spPr bwMode="auto">
        <a:xfrm>
          <a:off x="4104409"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314" name="Text Box 91">
          <a:extLst>
            <a:ext uri="{FF2B5EF4-FFF2-40B4-BE49-F238E27FC236}">
              <a16:creationId xmlns:a16="http://schemas.microsoft.com/office/drawing/2014/main" id="{A26A62CF-E248-4347-927C-FC35BF3D8020}"/>
            </a:ext>
          </a:extLst>
        </xdr:cNvPr>
        <xdr:cNvSpPr txBox="1">
          <a:spLocks noChangeArrowheads="1"/>
        </xdr:cNvSpPr>
      </xdr:nvSpPr>
      <xdr:spPr bwMode="auto">
        <a:xfrm>
          <a:off x="4104409"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315" name="Text Box 92">
          <a:extLst>
            <a:ext uri="{FF2B5EF4-FFF2-40B4-BE49-F238E27FC236}">
              <a16:creationId xmlns:a16="http://schemas.microsoft.com/office/drawing/2014/main" id="{6E667E8F-96D2-4260-A9FB-68E03CE49735}"/>
            </a:ext>
          </a:extLst>
        </xdr:cNvPr>
        <xdr:cNvSpPr txBox="1">
          <a:spLocks noChangeArrowheads="1"/>
        </xdr:cNvSpPr>
      </xdr:nvSpPr>
      <xdr:spPr bwMode="auto">
        <a:xfrm>
          <a:off x="4104409"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316" name="Text Box 93">
          <a:extLst>
            <a:ext uri="{FF2B5EF4-FFF2-40B4-BE49-F238E27FC236}">
              <a16:creationId xmlns:a16="http://schemas.microsoft.com/office/drawing/2014/main" id="{59149194-1DD2-450D-A572-B6F64DA2EC75}"/>
            </a:ext>
          </a:extLst>
        </xdr:cNvPr>
        <xdr:cNvSpPr txBox="1">
          <a:spLocks noChangeArrowheads="1"/>
        </xdr:cNvSpPr>
      </xdr:nvSpPr>
      <xdr:spPr bwMode="auto">
        <a:xfrm>
          <a:off x="4104409"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317" name="Text Box 94">
          <a:extLst>
            <a:ext uri="{FF2B5EF4-FFF2-40B4-BE49-F238E27FC236}">
              <a16:creationId xmlns:a16="http://schemas.microsoft.com/office/drawing/2014/main" id="{9016DD69-DE7E-4C2C-A5F3-B2D2912D7E42}"/>
            </a:ext>
          </a:extLst>
        </xdr:cNvPr>
        <xdr:cNvSpPr txBox="1">
          <a:spLocks noChangeArrowheads="1"/>
        </xdr:cNvSpPr>
      </xdr:nvSpPr>
      <xdr:spPr bwMode="auto">
        <a:xfrm>
          <a:off x="4104409"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318" name="Text Box 91">
          <a:extLst>
            <a:ext uri="{FF2B5EF4-FFF2-40B4-BE49-F238E27FC236}">
              <a16:creationId xmlns:a16="http://schemas.microsoft.com/office/drawing/2014/main" id="{78010EC6-E820-4F54-AB23-189D0F723F72}"/>
            </a:ext>
          </a:extLst>
        </xdr:cNvPr>
        <xdr:cNvSpPr txBox="1">
          <a:spLocks noChangeArrowheads="1"/>
        </xdr:cNvSpPr>
      </xdr:nvSpPr>
      <xdr:spPr bwMode="auto">
        <a:xfrm>
          <a:off x="4104409"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319" name="Text Box 92">
          <a:extLst>
            <a:ext uri="{FF2B5EF4-FFF2-40B4-BE49-F238E27FC236}">
              <a16:creationId xmlns:a16="http://schemas.microsoft.com/office/drawing/2014/main" id="{D5C1706D-10CE-451B-A92B-3E37A9632697}"/>
            </a:ext>
          </a:extLst>
        </xdr:cNvPr>
        <xdr:cNvSpPr txBox="1">
          <a:spLocks noChangeArrowheads="1"/>
        </xdr:cNvSpPr>
      </xdr:nvSpPr>
      <xdr:spPr bwMode="auto">
        <a:xfrm>
          <a:off x="4104409"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320" name="Text Box 93">
          <a:extLst>
            <a:ext uri="{FF2B5EF4-FFF2-40B4-BE49-F238E27FC236}">
              <a16:creationId xmlns:a16="http://schemas.microsoft.com/office/drawing/2014/main" id="{A0BB6128-ED3A-4872-9AEF-92A80CD112BA}"/>
            </a:ext>
          </a:extLst>
        </xdr:cNvPr>
        <xdr:cNvSpPr txBox="1">
          <a:spLocks noChangeArrowheads="1"/>
        </xdr:cNvSpPr>
      </xdr:nvSpPr>
      <xdr:spPr bwMode="auto">
        <a:xfrm>
          <a:off x="4104409"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321" name="Text Box 94">
          <a:extLst>
            <a:ext uri="{FF2B5EF4-FFF2-40B4-BE49-F238E27FC236}">
              <a16:creationId xmlns:a16="http://schemas.microsoft.com/office/drawing/2014/main" id="{9AE04569-CB7F-452A-9D79-5D3D8C474D90}"/>
            </a:ext>
          </a:extLst>
        </xdr:cNvPr>
        <xdr:cNvSpPr txBox="1">
          <a:spLocks noChangeArrowheads="1"/>
        </xdr:cNvSpPr>
      </xdr:nvSpPr>
      <xdr:spPr bwMode="auto">
        <a:xfrm>
          <a:off x="4104409"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322" name="Text Box 91">
          <a:extLst>
            <a:ext uri="{FF2B5EF4-FFF2-40B4-BE49-F238E27FC236}">
              <a16:creationId xmlns:a16="http://schemas.microsoft.com/office/drawing/2014/main" id="{480B820B-FDEA-446D-B4E7-40298D151F92}"/>
            </a:ext>
          </a:extLst>
        </xdr:cNvPr>
        <xdr:cNvSpPr txBox="1">
          <a:spLocks noChangeArrowheads="1"/>
        </xdr:cNvSpPr>
      </xdr:nvSpPr>
      <xdr:spPr bwMode="auto">
        <a:xfrm>
          <a:off x="4104409"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323" name="Text Box 92">
          <a:extLst>
            <a:ext uri="{FF2B5EF4-FFF2-40B4-BE49-F238E27FC236}">
              <a16:creationId xmlns:a16="http://schemas.microsoft.com/office/drawing/2014/main" id="{0B4C3256-2E9D-416F-A2ED-82515766C565}"/>
            </a:ext>
          </a:extLst>
        </xdr:cNvPr>
        <xdr:cNvSpPr txBox="1">
          <a:spLocks noChangeArrowheads="1"/>
        </xdr:cNvSpPr>
      </xdr:nvSpPr>
      <xdr:spPr bwMode="auto">
        <a:xfrm>
          <a:off x="4104409"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324" name="Text Box 93">
          <a:extLst>
            <a:ext uri="{FF2B5EF4-FFF2-40B4-BE49-F238E27FC236}">
              <a16:creationId xmlns:a16="http://schemas.microsoft.com/office/drawing/2014/main" id="{CA69893B-DE79-4E3A-B513-33B2140F6262}"/>
            </a:ext>
          </a:extLst>
        </xdr:cNvPr>
        <xdr:cNvSpPr txBox="1">
          <a:spLocks noChangeArrowheads="1"/>
        </xdr:cNvSpPr>
      </xdr:nvSpPr>
      <xdr:spPr bwMode="auto">
        <a:xfrm>
          <a:off x="4104409"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325" name="Text Box 94">
          <a:extLst>
            <a:ext uri="{FF2B5EF4-FFF2-40B4-BE49-F238E27FC236}">
              <a16:creationId xmlns:a16="http://schemas.microsoft.com/office/drawing/2014/main" id="{131DC097-1E17-4E00-8DA6-363F573A020D}"/>
            </a:ext>
          </a:extLst>
        </xdr:cNvPr>
        <xdr:cNvSpPr txBox="1">
          <a:spLocks noChangeArrowheads="1"/>
        </xdr:cNvSpPr>
      </xdr:nvSpPr>
      <xdr:spPr bwMode="auto">
        <a:xfrm>
          <a:off x="4104409"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326" name="Text Box 91">
          <a:extLst>
            <a:ext uri="{FF2B5EF4-FFF2-40B4-BE49-F238E27FC236}">
              <a16:creationId xmlns:a16="http://schemas.microsoft.com/office/drawing/2014/main" id="{23F95147-B060-401F-BB47-520BD83AFF82}"/>
            </a:ext>
          </a:extLst>
        </xdr:cNvPr>
        <xdr:cNvSpPr txBox="1">
          <a:spLocks noChangeArrowheads="1"/>
        </xdr:cNvSpPr>
      </xdr:nvSpPr>
      <xdr:spPr bwMode="auto">
        <a:xfrm>
          <a:off x="4104409"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327" name="Text Box 92">
          <a:extLst>
            <a:ext uri="{FF2B5EF4-FFF2-40B4-BE49-F238E27FC236}">
              <a16:creationId xmlns:a16="http://schemas.microsoft.com/office/drawing/2014/main" id="{9DF3E970-D018-4BE5-B67B-DA81F5B80173}"/>
            </a:ext>
          </a:extLst>
        </xdr:cNvPr>
        <xdr:cNvSpPr txBox="1">
          <a:spLocks noChangeArrowheads="1"/>
        </xdr:cNvSpPr>
      </xdr:nvSpPr>
      <xdr:spPr bwMode="auto">
        <a:xfrm>
          <a:off x="4104409"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328" name="Text Box 93">
          <a:extLst>
            <a:ext uri="{FF2B5EF4-FFF2-40B4-BE49-F238E27FC236}">
              <a16:creationId xmlns:a16="http://schemas.microsoft.com/office/drawing/2014/main" id="{D3A231A0-740C-4180-8BD7-DAECC3E0F17A}"/>
            </a:ext>
          </a:extLst>
        </xdr:cNvPr>
        <xdr:cNvSpPr txBox="1">
          <a:spLocks noChangeArrowheads="1"/>
        </xdr:cNvSpPr>
      </xdr:nvSpPr>
      <xdr:spPr bwMode="auto">
        <a:xfrm>
          <a:off x="4104409"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329" name="Text Box 94">
          <a:extLst>
            <a:ext uri="{FF2B5EF4-FFF2-40B4-BE49-F238E27FC236}">
              <a16:creationId xmlns:a16="http://schemas.microsoft.com/office/drawing/2014/main" id="{C7DA441E-6F3E-4227-B8B8-647149207725}"/>
            </a:ext>
          </a:extLst>
        </xdr:cNvPr>
        <xdr:cNvSpPr txBox="1">
          <a:spLocks noChangeArrowheads="1"/>
        </xdr:cNvSpPr>
      </xdr:nvSpPr>
      <xdr:spPr bwMode="auto">
        <a:xfrm>
          <a:off x="4104409"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330" name="Text Box 91">
          <a:extLst>
            <a:ext uri="{FF2B5EF4-FFF2-40B4-BE49-F238E27FC236}">
              <a16:creationId xmlns:a16="http://schemas.microsoft.com/office/drawing/2014/main" id="{7108CCD6-9CF7-4267-9D7F-183D266B2B06}"/>
            </a:ext>
          </a:extLst>
        </xdr:cNvPr>
        <xdr:cNvSpPr txBox="1">
          <a:spLocks noChangeArrowheads="1"/>
        </xdr:cNvSpPr>
      </xdr:nvSpPr>
      <xdr:spPr bwMode="auto">
        <a:xfrm>
          <a:off x="4104409"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331" name="Text Box 92">
          <a:extLst>
            <a:ext uri="{FF2B5EF4-FFF2-40B4-BE49-F238E27FC236}">
              <a16:creationId xmlns:a16="http://schemas.microsoft.com/office/drawing/2014/main" id="{9BE93150-748C-4386-960F-DE6E883367A0}"/>
            </a:ext>
          </a:extLst>
        </xdr:cNvPr>
        <xdr:cNvSpPr txBox="1">
          <a:spLocks noChangeArrowheads="1"/>
        </xdr:cNvSpPr>
      </xdr:nvSpPr>
      <xdr:spPr bwMode="auto">
        <a:xfrm>
          <a:off x="4104409"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332" name="Text Box 93">
          <a:extLst>
            <a:ext uri="{FF2B5EF4-FFF2-40B4-BE49-F238E27FC236}">
              <a16:creationId xmlns:a16="http://schemas.microsoft.com/office/drawing/2014/main" id="{23C32CB6-31E6-48B8-B1A0-F0C3B9B23518}"/>
            </a:ext>
          </a:extLst>
        </xdr:cNvPr>
        <xdr:cNvSpPr txBox="1">
          <a:spLocks noChangeArrowheads="1"/>
        </xdr:cNvSpPr>
      </xdr:nvSpPr>
      <xdr:spPr bwMode="auto">
        <a:xfrm>
          <a:off x="4104409"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333" name="Text Box 94">
          <a:extLst>
            <a:ext uri="{FF2B5EF4-FFF2-40B4-BE49-F238E27FC236}">
              <a16:creationId xmlns:a16="http://schemas.microsoft.com/office/drawing/2014/main" id="{A2646DD1-834D-47B3-862F-691912A9EDA1}"/>
            </a:ext>
          </a:extLst>
        </xdr:cNvPr>
        <xdr:cNvSpPr txBox="1">
          <a:spLocks noChangeArrowheads="1"/>
        </xdr:cNvSpPr>
      </xdr:nvSpPr>
      <xdr:spPr bwMode="auto">
        <a:xfrm>
          <a:off x="4104409"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334" name="Text Box 91">
          <a:extLst>
            <a:ext uri="{FF2B5EF4-FFF2-40B4-BE49-F238E27FC236}">
              <a16:creationId xmlns:a16="http://schemas.microsoft.com/office/drawing/2014/main" id="{AF933E34-F959-4113-8B08-39C44C0E269A}"/>
            </a:ext>
          </a:extLst>
        </xdr:cNvPr>
        <xdr:cNvSpPr txBox="1">
          <a:spLocks noChangeArrowheads="1"/>
        </xdr:cNvSpPr>
      </xdr:nvSpPr>
      <xdr:spPr bwMode="auto">
        <a:xfrm>
          <a:off x="4104409"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335" name="Text Box 92">
          <a:extLst>
            <a:ext uri="{FF2B5EF4-FFF2-40B4-BE49-F238E27FC236}">
              <a16:creationId xmlns:a16="http://schemas.microsoft.com/office/drawing/2014/main" id="{CA6B0A95-5EF3-4C3F-8BD4-41BFE9EDE421}"/>
            </a:ext>
          </a:extLst>
        </xdr:cNvPr>
        <xdr:cNvSpPr txBox="1">
          <a:spLocks noChangeArrowheads="1"/>
        </xdr:cNvSpPr>
      </xdr:nvSpPr>
      <xdr:spPr bwMode="auto">
        <a:xfrm>
          <a:off x="4104409"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336" name="Text Box 93">
          <a:extLst>
            <a:ext uri="{FF2B5EF4-FFF2-40B4-BE49-F238E27FC236}">
              <a16:creationId xmlns:a16="http://schemas.microsoft.com/office/drawing/2014/main" id="{5FD9938E-DBBA-498D-891D-89E105E98D6C}"/>
            </a:ext>
          </a:extLst>
        </xdr:cNvPr>
        <xdr:cNvSpPr txBox="1">
          <a:spLocks noChangeArrowheads="1"/>
        </xdr:cNvSpPr>
      </xdr:nvSpPr>
      <xdr:spPr bwMode="auto">
        <a:xfrm>
          <a:off x="4104409"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337" name="Text Box 94">
          <a:extLst>
            <a:ext uri="{FF2B5EF4-FFF2-40B4-BE49-F238E27FC236}">
              <a16:creationId xmlns:a16="http://schemas.microsoft.com/office/drawing/2014/main" id="{D1677787-1E39-497B-8371-57AF857ED9B0}"/>
            </a:ext>
          </a:extLst>
        </xdr:cNvPr>
        <xdr:cNvSpPr txBox="1">
          <a:spLocks noChangeArrowheads="1"/>
        </xdr:cNvSpPr>
      </xdr:nvSpPr>
      <xdr:spPr bwMode="auto">
        <a:xfrm>
          <a:off x="4104409"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338" name="Text Box 91">
          <a:extLst>
            <a:ext uri="{FF2B5EF4-FFF2-40B4-BE49-F238E27FC236}">
              <a16:creationId xmlns:a16="http://schemas.microsoft.com/office/drawing/2014/main" id="{0C34DC19-F0F0-41AB-A800-FAE31906A3D9}"/>
            </a:ext>
          </a:extLst>
        </xdr:cNvPr>
        <xdr:cNvSpPr txBox="1">
          <a:spLocks noChangeArrowheads="1"/>
        </xdr:cNvSpPr>
      </xdr:nvSpPr>
      <xdr:spPr bwMode="auto">
        <a:xfrm>
          <a:off x="4104409"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339" name="Text Box 92">
          <a:extLst>
            <a:ext uri="{FF2B5EF4-FFF2-40B4-BE49-F238E27FC236}">
              <a16:creationId xmlns:a16="http://schemas.microsoft.com/office/drawing/2014/main" id="{14E696E7-E78F-433B-A1E6-1A16EDF09A30}"/>
            </a:ext>
          </a:extLst>
        </xdr:cNvPr>
        <xdr:cNvSpPr txBox="1">
          <a:spLocks noChangeArrowheads="1"/>
        </xdr:cNvSpPr>
      </xdr:nvSpPr>
      <xdr:spPr bwMode="auto">
        <a:xfrm>
          <a:off x="4104409"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340" name="Text Box 93">
          <a:extLst>
            <a:ext uri="{FF2B5EF4-FFF2-40B4-BE49-F238E27FC236}">
              <a16:creationId xmlns:a16="http://schemas.microsoft.com/office/drawing/2014/main" id="{9B013DE1-DC5B-4EC7-93BC-DF9807676E8D}"/>
            </a:ext>
          </a:extLst>
        </xdr:cNvPr>
        <xdr:cNvSpPr txBox="1">
          <a:spLocks noChangeArrowheads="1"/>
        </xdr:cNvSpPr>
      </xdr:nvSpPr>
      <xdr:spPr bwMode="auto">
        <a:xfrm>
          <a:off x="4104409"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341" name="Text Box 94">
          <a:extLst>
            <a:ext uri="{FF2B5EF4-FFF2-40B4-BE49-F238E27FC236}">
              <a16:creationId xmlns:a16="http://schemas.microsoft.com/office/drawing/2014/main" id="{CC785C11-A758-4693-A08D-E1401E18223D}"/>
            </a:ext>
          </a:extLst>
        </xdr:cNvPr>
        <xdr:cNvSpPr txBox="1">
          <a:spLocks noChangeArrowheads="1"/>
        </xdr:cNvSpPr>
      </xdr:nvSpPr>
      <xdr:spPr bwMode="auto">
        <a:xfrm>
          <a:off x="4104409"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342" name="Text Box 91">
          <a:extLst>
            <a:ext uri="{FF2B5EF4-FFF2-40B4-BE49-F238E27FC236}">
              <a16:creationId xmlns:a16="http://schemas.microsoft.com/office/drawing/2014/main" id="{E537DD85-37DE-4C89-86AE-1E94142DCFDA}"/>
            </a:ext>
          </a:extLst>
        </xdr:cNvPr>
        <xdr:cNvSpPr txBox="1">
          <a:spLocks noChangeArrowheads="1"/>
        </xdr:cNvSpPr>
      </xdr:nvSpPr>
      <xdr:spPr bwMode="auto">
        <a:xfrm>
          <a:off x="4104409"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343" name="Text Box 92">
          <a:extLst>
            <a:ext uri="{FF2B5EF4-FFF2-40B4-BE49-F238E27FC236}">
              <a16:creationId xmlns:a16="http://schemas.microsoft.com/office/drawing/2014/main" id="{625FBE4E-42AE-4702-B0F1-126F360CE972}"/>
            </a:ext>
          </a:extLst>
        </xdr:cNvPr>
        <xdr:cNvSpPr txBox="1">
          <a:spLocks noChangeArrowheads="1"/>
        </xdr:cNvSpPr>
      </xdr:nvSpPr>
      <xdr:spPr bwMode="auto">
        <a:xfrm>
          <a:off x="4104409"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344" name="Text Box 93">
          <a:extLst>
            <a:ext uri="{FF2B5EF4-FFF2-40B4-BE49-F238E27FC236}">
              <a16:creationId xmlns:a16="http://schemas.microsoft.com/office/drawing/2014/main" id="{BB499071-41BF-46F2-9B81-D5282E8B7BB5}"/>
            </a:ext>
          </a:extLst>
        </xdr:cNvPr>
        <xdr:cNvSpPr txBox="1">
          <a:spLocks noChangeArrowheads="1"/>
        </xdr:cNvSpPr>
      </xdr:nvSpPr>
      <xdr:spPr bwMode="auto">
        <a:xfrm>
          <a:off x="4104409"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20602"/>
    <xdr:sp macro="" textlink="">
      <xdr:nvSpPr>
        <xdr:cNvPr id="1345" name="Text Box 87">
          <a:extLst>
            <a:ext uri="{FF2B5EF4-FFF2-40B4-BE49-F238E27FC236}">
              <a16:creationId xmlns:a16="http://schemas.microsoft.com/office/drawing/2014/main" id="{BB090BDB-F6A6-42EA-BF46-F9B51C261907}"/>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20602"/>
    <xdr:sp macro="" textlink="">
      <xdr:nvSpPr>
        <xdr:cNvPr id="1346" name="Text Box 88">
          <a:extLst>
            <a:ext uri="{FF2B5EF4-FFF2-40B4-BE49-F238E27FC236}">
              <a16:creationId xmlns:a16="http://schemas.microsoft.com/office/drawing/2014/main" id="{C33D2001-D245-4198-AE8E-B0CDB0D739EA}"/>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20602"/>
    <xdr:sp macro="" textlink="">
      <xdr:nvSpPr>
        <xdr:cNvPr id="1347" name="Text Box 89">
          <a:extLst>
            <a:ext uri="{FF2B5EF4-FFF2-40B4-BE49-F238E27FC236}">
              <a16:creationId xmlns:a16="http://schemas.microsoft.com/office/drawing/2014/main" id="{1EB95038-3BDD-4907-B509-B1970D1219D4}"/>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20602"/>
    <xdr:sp macro="" textlink="">
      <xdr:nvSpPr>
        <xdr:cNvPr id="1348" name="Text Box 90">
          <a:extLst>
            <a:ext uri="{FF2B5EF4-FFF2-40B4-BE49-F238E27FC236}">
              <a16:creationId xmlns:a16="http://schemas.microsoft.com/office/drawing/2014/main" id="{13394504-4210-4F12-8450-FA23FEC82F57}"/>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20602"/>
    <xdr:sp macro="" textlink="">
      <xdr:nvSpPr>
        <xdr:cNvPr id="1349" name="Text Box 87">
          <a:extLst>
            <a:ext uri="{FF2B5EF4-FFF2-40B4-BE49-F238E27FC236}">
              <a16:creationId xmlns:a16="http://schemas.microsoft.com/office/drawing/2014/main" id="{6D4EF3DB-F2D0-4FE5-879D-B46103FEE490}"/>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20602"/>
    <xdr:sp macro="" textlink="">
      <xdr:nvSpPr>
        <xdr:cNvPr id="1350" name="Text Box 88">
          <a:extLst>
            <a:ext uri="{FF2B5EF4-FFF2-40B4-BE49-F238E27FC236}">
              <a16:creationId xmlns:a16="http://schemas.microsoft.com/office/drawing/2014/main" id="{D4D4B067-2CF7-422F-8353-175B3DD0D849}"/>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20602"/>
    <xdr:sp macro="" textlink="">
      <xdr:nvSpPr>
        <xdr:cNvPr id="1351" name="Text Box 89">
          <a:extLst>
            <a:ext uri="{FF2B5EF4-FFF2-40B4-BE49-F238E27FC236}">
              <a16:creationId xmlns:a16="http://schemas.microsoft.com/office/drawing/2014/main" id="{1E273C1A-31AE-4322-90EA-98AF77EE4BA0}"/>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20602"/>
    <xdr:sp macro="" textlink="">
      <xdr:nvSpPr>
        <xdr:cNvPr id="1352" name="Text Box 90">
          <a:extLst>
            <a:ext uri="{FF2B5EF4-FFF2-40B4-BE49-F238E27FC236}">
              <a16:creationId xmlns:a16="http://schemas.microsoft.com/office/drawing/2014/main" id="{4F9495D4-FB2A-4431-867B-422AFB796E3B}"/>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20602"/>
    <xdr:sp macro="" textlink="">
      <xdr:nvSpPr>
        <xdr:cNvPr id="1353" name="Text Box 87">
          <a:extLst>
            <a:ext uri="{FF2B5EF4-FFF2-40B4-BE49-F238E27FC236}">
              <a16:creationId xmlns:a16="http://schemas.microsoft.com/office/drawing/2014/main" id="{6A8FC655-B3BD-4CC6-B2AB-E4CBEE1ABDE0}"/>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20602"/>
    <xdr:sp macro="" textlink="">
      <xdr:nvSpPr>
        <xdr:cNvPr id="1354" name="Text Box 88">
          <a:extLst>
            <a:ext uri="{FF2B5EF4-FFF2-40B4-BE49-F238E27FC236}">
              <a16:creationId xmlns:a16="http://schemas.microsoft.com/office/drawing/2014/main" id="{FC7DFF4F-78E3-4DF3-B2B4-F793B0DC4A97}"/>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20602"/>
    <xdr:sp macro="" textlink="">
      <xdr:nvSpPr>
        <xdr:cNvPr id="1355" name="Text Box 89">
          <a:extLst>
            <a:ext uri="{FF2B5EF4-FFF2-40B4-BE49-F238E27FC236}">
              <a16:creationId xmlns:a16="http://schemas.microsoft.com/office/drawing/2014/main" id="{938F67A2-3A8D-4626-A4EC-DFAD3858E19B}"/>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20602"/>
    <xdr:sp macro="" textlink="">
      <xdr:nvSpPr>
        <xdr:cNvPr id="1356" name="Text Box 90">
          <a:extLst>
            <a:ext uri="{FF2B5EF4-FFF2-40B4-BE49-F238E27FC236}">
              <a16:creationId xmlns:a16="http://schemas.microsoft.com/office/drawing/2014/main" id="{901C336C-040D-4651-9A3E-145815F2862F}"/>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20602"/>
    <xdr:sp macro="" textlink="">
      <xdr:nvSpPr>
        <xdr:cNvPr id="1357" name="Text Box 87">
          <a:extLst>
            <a:ext uri="{FF2B5EF4-FFF2-40B4-BE49-F238E27FC236}">
              <a16:creationId xmlns:a16="http://schemas.microsoft.com/office/drawing/2014/main" id="{8141B7A8-EDE7-42C0-93DA-C081AF82F0E1}"/>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20602"/>
    <xdr:sp macro="" textlink="">
      <xdr:nvSpPr>
        <xdr:cNvPr id="1358" name="Text Box 88">
          <a:extLst>
            <a:ext uri="{FF2B5EF4-FFF2-40B4-BE49-F238E27FC236}">
              <a16:creationId xmlns:a16="http://schemas.microsoft.com/office/drawing/2014/main" id="{365E7F21-6EBD-4BFA-8973-C78E826383F0}"/>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20602"/>
    <xdr:sp macro="" textlink="">
      <xdr:nvSpPr>
        <xdr:cNvPr id="1359" name="Text Box 89">
          <a:extLst>
            <a:ext uri="{FF2B5EF4-FFF2-40B4-BE49-F238E27FC236}">
              <a16:creationId xmlns:a16="http://schemas.microsoft.com/office/drawing/2014/main" id="{1883BA53-9E3E-4127-9453-6694FA2B9FC4}"/>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20602"/>
    <xdr:sp macro="" textlink="">
      <xdr:nvSpPr>
        <xdr:cNvPr id="1360" name="Text Box 90">
          <a:extLst>
            <a:ext uri="{FF2B5EF4-FFF2-40B4-BE49-F238E27FC236}">
              <a16:creationId xmlns:a16="http://schemas.microsoft.com/office/drawing/2014/main" id="{05341A0B-0F3E-477A-8210-6F6F7E342FEF}"/>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20602"/>
    <xdr:sp macro="" textlink="">
      <xdr:nvSpPr>
        <xdr:cNvPr id="1361" name="Text Box 87">
          <a:extLst>
            <a:ext uri="{FF2B5EF4-FFF2-40B4-BE49-F238E27FC236}">
              <a16:creationId xmlns:a16="http://schemas.microsoft.com/office/drawing/2014/main" id="{A9921B40-24B9-495D-99A8-E8AADACB589C}"/>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20602"/>
    <xdr:sp macro="" textlink="">
      <xdr:nvSpPr>
        <xdr:cNvPr id="1362" name="Text Box 88">
          <a:extLst>
            <a:ext uri="{FF2B5EF4-FFF2-40B4-BE49-F238E27FC236}">
              <a16:creationId xmlns:a16="http://schemas.microsoft.com/office/drawing/2014/main" id="{7F315A55-2747-426A-A50C-46AE2D2A90F7}"/>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20602"/>
    <xdr:sp macro="" textlink="">
      <xdr:nvSpPr>
        <xdr:cNvPr id="1363" name="Text Box 89">
          <a:extLst>
            <a:ext uri="{FF2B5EF4-FFF2-40B4-BE49-F238E27FC236}">
              <a16:creationId xmlns:a16="http://schemas.microsoft.com/office/drawing/2014/main" id="{CFC65BCD-BB8C-4022-A801-8DBFB6BCA19E}"/>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20602"/>
    <xdr:sp macro="" textlink="">
      <xdr:nvSpPr>
        <xdr:cNvPr id="1364" name="Text Box 90">
          <a:extLst>
            <a:ext uri="{FF2B5EF4-FFF2-40B4-BE49-F238E27FC236}">
              <a16:creationId xmlns:a16="http://schemas.microsoft.com/office/drawing/2014/main" id="{426C7387-B1A6-4C87-99B8-F9CCA24D8AB4}"/>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20602"/>
    <xdr:sp macro="" textlink="">
      <xdr:nvSpPr>
        <xdr:cNvPr id="1365" name="Text Box 87">
          <a:extLst>
            <a:ext uri="{FF2B5EF4-FFF2-40B4-BE49-F238E27FC236}">
              <a16:creationId xmlns:a16="http://schemas.microsoft.com/office/drawing/2014/main" id="{2B25BD7E-A1D6-4E6D-A9D6-140C8EE05FA9}"/>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20602"/>
    <xdr:sp macro="" textlink="">
      <xdr:nvSpPr>
        <xdr:cNvPr id="1366" name="Text Box 88">
          <a:extLst>
            <a:ext uri="{FF2B5EF4-FFF2-40B4-BE49-F238E27FC236}">
              <a16:creationId xmlns:a16="http://schemas.microsoft.com/office/drawing/2014/main" id="{46805A0D-E291-4D71-AC9C-2FA589E27CCE}"/>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20602"/>
    <xdr:sp macro="" textlink="">
      <xdr:nvSpPr>
        <xdr:cNvPr id="1367" name="Text Box 89">
          <a:extLst>
            <a:ext uri="{FF2B5EF4-FFF2-40B4-BE49-F238E27FC236}">
              <a16:creationId xmlns:a16="http://schemas.microsoft.com/office/drawing/2014/main" id="{55F0C2EF-0365-4498-99A3-94920DC8A853}"/>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20602"/>
    <xdr:sp macro="" textlink="">
      <xdr:nvSpPr>
        <xdr:cNvPr id="1368" name="Text Box 90">
          <a:extLst>
            <a:ext uri="{FF2B5EF4-FFF2-40B4-BE49-F238E27FC236}">
              <a16:creationId xmlns:a16="http://schemas.microsoft.com/office/drawing/2014/main" id="{86648278-43D3-4BC5-ACB3-8077866A7894}"/>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2"/>
    <xdr:sp macro="" textlink="">
      <xdr:nvSpPr>
        <xdr:cNvPr id="1369" name="Text Box 87">
          <a:extLst>
            <a:ext uri="{FF2B5EF4-FFF2-40B4-BE49-F238E27FC236}">
              <a16:creationId xmlns:a16="http://schemas.microsoft.com/office/drawing/2014/main" id="{41EBA44B-3C83-4854-AE2F-9C4A8FFCE3EA}"/>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2"/>
    <xdr:sp macro="" textlink="">
      <xdr:nvSpPr>
        <xdr:cNvPr id="1370" name="Text Box 88">
          <a:extLst>
            <a:ext uri="{FF2B5EF4-FFF2-40B4-BE49-F238E27FC236}">
              <a16:creationId xmlns:a16="http://schemas.microsoft.com/office/drawing/2014/main" id="{A11E428F-D18D-4004-B0CD-FB609C4A64B0}"/>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2"/>
    <xdr:sp macro="" textlink="">
      <xdr:nvSpPr>
        <xdr:cNvPr id="1371" name="Text Box 89">
          <a:extLst>
            <a:ext uri="{FF2B5EF4-FFF2-40B4-BE49-F238E27FC236}">
              <a16:creationId xmlns:a16="http://schemas.microsoft.com/office/drawing/2014/main" id="{9E8158D3-1617-445E-A301-ECE3325CE7F9}"/>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2"/>
    <xdr:sp macro="" textlink="">
      <xdr:nvSpPr>
        <xdr:cNvPr id="1372" name="Text Box 90">
          <a:extLst>
            <a:ext uri="{FF2B5EF4-FFF2-40B4-BE49-F238E27FC236}">
              <a16:creationId xmlns:a16="http://schemas.microsoft.com/office/drawing/2014/main" id="{E9E2CCF6-41ED-4675-ACFC-957CCC985BC2}"/>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2"/>
    <xdr:sp macro="" textlink="">
      <xdr:nvSpPr>
        <xdr:cNvPr id="1373" name="Text Box 87">
          <a:extLst>
            <a:ext uri="{FF2B5EF4-FFF2-40B4-BE49-F238E27FC236}">
              <a16:creationId xmlns:a16="http://schemas.microsoft.com/office/drawing/2014/main" id="{F56515CF-B2A1-45FB-8084-EC0AA06EF666}"/>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2"/>
    <xdr:sp macro="" textlink="">
      <xdr:nvSpPr>
        <xdr:cNvPr id="1374" name="Text Box 88">
          <a:extLst>
            <a:ext uri="{FF2B5EF4-FFF2-40B4-BE49-F238E27FC236}">
              <a16:creationId xmlns:a16="http://schemas.microsoft.com/office/drawing/2014/main" id="{0E573172-CCB5-4810-8C44-1C92364CD7FC}"/>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2"/>
    <xdr:sp macro="" textlink="">
      <xdr:nvSpPr>
        <xdr:cNvPr id="1375" name="Text Box 89">
          <a:extLst>
            <a:ext uri="{FF2B5EF4-FFF2-40B4-BE49-F238E27FC236}">
              <a16:creationId xmlns:a16="http://schemas.microsoft.com/office/drawing/2014/main" id="{7B2EC3E3-F45C-46C1-B52B-7CF3D1304142}"/>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2"/>
    <xdr:sp macro="" textlink="">
      <xdr:nvSpPr>
        <xdr:cNvPr id="1376" name="Text Box 90">
          <a:extLst>
            <a:ext uri="{FF2B5EF4-FFF2-40B4-BE49-F238E27FC236}">
              <a16:creationId xmlns:a16="http://schemas.microsoft.com/office/drawing/2014/main" id="{D0FE339E-9AEA-48F4-A8DD-147E70B7F67F}"/>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2"/>
    <xdr:sp macro="" textlink="">
      <xdr:nvSpPr>
        <xdr:cNvPr id="1377" name="Text Box 87">
          <a:extLst>
            <a:ext uri="{FF2B5EF4-FFF2-40B4-BE49-F238E27FC236}">
              <a16:creationId xmlns:a16="http://schemas.microsoft.com/office/drawing/2014/main" id="{1EC0F286-39EB-4D0A-8522-1A9D07C2044E}"/>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2"/>
    <xdr:sp macro="" textlink="">
      <xdr:nvSpPr>
        <xdr:cNvPr id="1378" name="Text Box 88">
          <a:extLst>
            <a:ext uri="{FF2B5EF4-FFF2-40B4-BE49-F238E27FC236}">
              <a16:creationId xmlns:a16="http://schemas.microsoft.com/office/drawing/2014/main" id="{CA4FA38C-04CB-4464-A9E3-DE1066456088}"/>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2"/>
    <xdr:sp macro="" textlink="">
      <xdr:nvSpPr>
        <xdr:cNvPr id="1379" name="Text Box 89">
          <a:extLst>
            <a:ext uri="{FF2B5EF4-FFF2-40B4-BE49-F238E27FC236}">
              <a16:creationId xmlns:a16="http://schemas.microsoft.com/office/drawing/2014/main" id="{C62AA04D-93C5-4359-9B85-BD2973D7739A}"/>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2"/>
    <xdr:sp macro="" textlink="">
      <xdr:nvSpPr>
        <xdr:cNvPr id="1380" name="Text Box 90">
          <a:extLst>
            <a:ext uri="{FF2B5EF4-FFF2-40B4-BE49-F238E27FC236}">
              <a16:creationId xmlns:a16="http://schemas.microsoft.com/office/drawing/2014/main" id="{40826752-491E-48E1-841A-46CC05B1911B}"/>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2"/>
    <xdr:sp macro="" textlink="">
      <xdr:nvSpPr>
        <xdr:cNvPr id="1381" name="Text Box 87">
          <a:extLst>
            <a:ext uri="{FF2B5EF4-FFF2-40B4-BE49-F238E27FC236}">
              <a16:creationId xmlns:a16="http://schemas.microsoft.com/office/drawing/2014/main" id="{52461555-7DD4-4945-B8C2-03AF34A9B266}"/>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2"/>
    <xdr:sp macro="" textlink="">
      <xdr:nvSpPr>
        <xdr:cNvPr id="1382" name="Text Box 88">
          <a:extLst>
            <a:ext uri="{FF2B5EF4-FFF2-40B4-BE49-F238E27FC236}">
              <a16:creationId xmlns:a16="http://schemas.microsoft.com/office/drawing/2014/main" id="{32382D7E-F623-4118-8F00-A9505BA11A03}"/>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2"/>
    <xdr:sp macro="" textlink="">
      <xdr:nvSpPr>
        <xdr:cNvPr id="1383" name="Text Box 89">
          <a:extLst>
            <a:ext uri="{FF2B5EF4-FFF2-40B4-BE49-F238E27FC236}">
              <a16:creationId xmlns:a16="http://schemas.microsoft.com/office/drawing/2014/main" id="{F49BFF7C-CC13-4FEA-B64C-EB04684991F0}"/>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2"/>
    <xdr:sp macro="" textlink="">
      <xdr:nvSpPr>
        <xdr:cNvPr id="1384" name="Text Box 90">
          <a:extLst>
            <a:ext uri="{FF2B5EF4-FFF2-40B4-BE49-F238E27FC236}">
              <a16:creationId xmlns:a16="http://schemas.microsoft.com/office/drawing/2014/main" id="{83D1C63B-B235-41AE-BF74-BC44BFB66B84}"/>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2"/>
    <xdr:sp macro="" textlink="">
      <xdr:nvSpPr>
        <xdr:cNvPr id="1385" name="Text Box 87">
          <a:extLst>
            <a:ext uri="{FF2B5EF4-FFF2-40B4-BE49-F238E27FC236}">
              <a16:creationId xmlns:a16="http://schemas.microsoft.com/office/drawing/2014/main" id="{6F53AE00-B565-49EF-BE55-C539C2D6807E}"/>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2"/>
    <xdr:sp macro="" textlink="">
      <xdr:nvSpPr>
        <xdr:cNvPr id="1386" name="Text Box 88">
          <a:extLst>
            <a:ext uri="{FF2B5EF4-FFF2-40B4-BE49-F238E27FC236}">
              <a16:creationId xmlns:a16="http://schemas.microsoft.com/office/drawing/2014/main" id="{F2283AB4-103E-4235-AED5-D9F0160A6823}"/>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2"/>
    <xdr:sp macro="" textlink="">
      <xdr:nvSpPr>
        <xdr:cNvPr id="1387" name="Text Box 89">
          <a:extLst>
            <a:ext uri="{FF2B5EF4-FFF2-40B4-BE49-F238E27FC236}">
              <a16:creationId xmlns:a16="http://schemas.microsoft.com/office/drawing/2014/main" id="{FA77EEE9-0E4B-418A-805A-46E1A0780337}"/>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2"/>
    <xdr:sp macro="" textlink="">
      <xdr:nvSpPr>
        <xdr:cNvPr id="1388" name="Text Box 90">
          <a:extLst>
            <a:ext uri="{FF2B5EF4-FFF2-40B4-BE49-F238E27FC236}">
              <a16:creationId xmlns:a16="http://schemas.microsoft.com/office/drawing/2014/main" id="{E7712C14-867B-4893-8910-27E2D1D9F70F}"/>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2"/>
    <xdr:sp macro="" textlink="">
      <xdr:nvSpPr>
        <xdr:cNvPr id="1389" name="Text Box 87">
          <a:extLst>
            <a:ext uri="{FF2B5EF4-FFF2-40B4-BE49-F238E27FC236}">
              <a16:creationId xmlns:a16="http://schemas.microsoft.com/office/drawing/2014/main" id="{F14C1DC2-BBC8-4FB7-A6A5-0D8A5F98AB75}"/>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2"/>
    <xdr:sp macro="" textlink="">
      <xdr:nvSpPr>
        <xdr:cNvPr id="1390" name="Text Box 88">
          <a:extLst>
            <a:ext uri="{FF2B5EF4-FFF2-40B4-BE49-F238E27FC236}">
              <a16:creationId xmlns:a16="http://schemas.microsoft.com/office/drawing/2014/main" id="{3795EB17-7539-4E59-A8C9-DC1E85F68A9B}"/>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2"/>
    <xdr:sp macro="" textlink="">
      <xdr:nvSpPr>
        <xdr:cNvPr id="1391" name="Text Box 89">
          <a:extLst>
            <a:ext uri="{FF2B5EF4-FFF2-40B4-BE49-F238E27FC236}">
              <a16:creationId xmlns:a16="http://schemas.microsoft.com/office/drawing/2014/main" id="{FC6265BD-F019-4318-BEF7-1A07B3D06839}"/>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2"/>
    <xdr:sp macro="" textlink="">
      <xdr:nvSpPr>
        <xdr:cNvPr id="1392" name="Text Box 90">
          <a:extLst>
            <a:ext uri="{FF2B5EF4-FFF2-40B4-BE49-F238E27FC236}">
              <a16:creationId xmlns:a16="http://schemas.microsoft.com/office/drawing/2014/main" id="{01454308-9F11-4EF6-80ED-FA5A9D1B29FC}"/>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2"/>
    <xdr:sp macro="" textlink="">
      <xdr:nvSpPr>
        <xdr:cNvPr id="1393" name="Text Box 87">
          <a:extLst>
            <a:ext uri="{FF2B5EF4-FFF2-40B4-BE49-F238E27FC236}">
              <a16:creationId xmlns:a16="http://schemas.microsoft.com/office/drawing/2014/main" id="{ED11E0F7-42C0-4418-B1C0-AE04D7FD05D4}"/>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2"/>
    <xdr:sp macro="" textlink="">
      <xdr:nvSpPr>
        <xdr:cNvPr id="1394" name="Text Box 88">
          <a:extLst>
            <a:ext uri="{FF2B5EF4-FFF2-40B4-BE49-F238E27FC236}">
              <a16:creationId xmlns:a16="http://schemas.microsoft.com/office/drawing/2014/main" id="{156E24ED-B02D-4D61-9413-BA562DB0169D}"/>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2"/>
    <xdr:sp macro="" textlink="">
      <xdr:nvSpPr>
        <xdr:cNvPr id="1395" name="Text Box 89">
          <a:extLst>
            <a:ext uri="{FF2B5EF4-FFF2-40B4-BE49-F238E27FC236}">
              <a16:creationId xmlns:a16="http://schemas.microsoft.com/office/drawing/2014/main" id="{6AE7E47A-7720-4450-BA77-2AC5F14C0E22}"/>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2"/>
    <xdr:sp macro="" textlink="">
      <xdr:nvSpPr>
        <xdr:cNvPr id="1396" name="Text Box 90">
          <a:extLst>
            <a:ext uri="{FF2B5EF4-FFF2-40B4-BE49-F238E27FC236}">
              <a16:creationId xmlns:a16="http://schemas.microsoft.com/office/drawing/2014/main" id="{2BC1BC15-2C53-433A-A323-700973C98777}"/>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2"/>
    <xdr:sp macro="" textlink="">
      <xdr:nvSpPr>
        <xdr:cNvPr id="1397" name="Text Box 87">
          <a:extLst>
            <a:ext uri="{FF2B5EF4-FFF2-40B4-BE49-F238E27FC236}">
              <a16:creationId xmlns:a16="http://schemas.microsoft.com/office/drawing/2014/main" id="{07CF682C-8639-45A0-B67E-D4A387F2662A}"/>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2"/>
    <xdr:sp macro="" textlink="">
      <xdr:nvSpPr>
        <xdr:cNvPr id="1398" name="Text Box 88">
          <a:extLst>
            <a:ext uri="{FF2B5EF4-FFF2-40B4-BE49-F238E27FC236}">
              <a16:creationId xmlns:a16="http://schemas.microsoft.com/office/drawing/2014/main" id="{AFD0E906-F39E-49EB-BF79-BD16401D39E7}"/>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2"/>
    <xdr:sp macro="" textlink="">
      <xdr:nvSpPr>
        <xdr:cNvPr id="1399" name="Text Box 89">
          <a:extLst>
            <a:ext uri="{FF2B5EF4-FFF2-40B4-BE49-F238E27FC236}">
              <a16:creationId xmlns:a16="http://schemas.microsoft.com/office/drawing/2014/main" id="{2BEBC93E-DC03-4CE6-81E0-22534ADECDFC}"/>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2"/>
    <xdr:sp macro="" textlink="">
      <xdr:nvSpPr>
        <xdr:cNvPr id="1400" name="Text Box 90">
          <a:extLst>
            <a:ext uri="{FF2B5EF4-FFF2-40B4-BE49-F238E27FC236}">
              <a16:creationId xmlns:a16="http://schemas.microsoft.com/office/drawing/2014/main" id="{CB9C4C66-3EEA-4D51-B053-C37EBDCAD3A9}"/>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2"/>
    <xdr:sp macro="" textlink="">
      <xdr:nvSpPr>
        <xdr:cNvPr id="1401" name="Text Box 87">
          <a:extLst>
            <a:ext uri="{FF2B5EF4-FFF2-40B4-BE49-F238E27FC236}">
              <a16:creationId xmlns:a16="http://schemas.microsoft.com/office/drawing/2014/main" id="{D8910585-32E1-4EB3-A674-047861DC42B1}"/>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2"/>
    <xdr:sp macro="" textlink="">
      <xdr:nvSpPr>
        <xdr:cNvPr id="1402" name="Text Box 88">
          <a:extLst>
            <a:ext uri="{FF2B5EF4-FFF2-40B4-BE49-F238E27FC236}">
              <a16:creationId xmlns:a16="http://schemas.microsoft.com/office/drawing/2014/main" id="{B496F9A6-9167-4DD2-A65B-93F048AE2D8C}"/>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2"/>
    <xdr:sp macro="" textlink="">
      <xdr:nvSpPr>
        <xdr:cNvPr id="1403" name="Text Box 89">
          <a:extLst>
            <a:ext uri="{FF2B5EF4-FFF2-40B4-BE49-F238E27FC236}">
              <a16:creationId xmlns:a16="http://schemas.microsoft.com/office/drawing/2014/main" id="{96DE1892-6571-4F07-A58A-6A758F9AA1E4}"/>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2"/>
    <xdr:sp macro="" textlink="">
      <xdr:nvSpPr>
        <xdr:cNvPr id="1404" name="Text Box 90">
          <a:extLst>
            <a:ext uri="{FF2B5EF4-FFF2-40B4-BE49-F238E27FC236}">
              <a16:creationId xmlns:a16="http://schemas.microsoft.com/office/drawing/2014/main" id="{1ABDC1BA-6C74-4663-A97D-3A0D147AA3E5}"/>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2"/>
    <xdr:sp macro="" textlink="">
      <xdr:nvSpPr>
        <xdr:cNvPr id="1405" name="Text Box 87">
          <a:extLst>
            <a:ext uri="{FF2B5EF4-FFF2-40B4-BE49-F238E27FC236}">
              <a16:creationId xmlns:a16="http://schemas.microsoft.com/office/drawing/2014/main" id="{8031FBA6-D90C-4347-9935-692C830DD7D6}"/>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2"/>
    <xdr:sp macro="" textlink="">
      <xdr:nvSpPr>
        <xdr:cNvPr id="1406" name="Text Box 88">
          <a:extLst>
            <a:ext uri="{FF2B5EF4-FFF2-40B4-BE49-F238E27FC236}">
              <a16:creationId xmlns:a16="http://schemas.microsoft.com/office/drawing/2014/main" id="{4614F1A0-80FF-4A18-BEA6-0B9A0C5E8A97}"/>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2"/>
    <xdr:sp macro="" textlink="">
      <xdr:nvSpPr>
        <xdr:cNvPr id="1407" name="Text Box 89">
          <a:extLst>
            <a:ext uri="{FF2B5EF4-FFF2-40B4-BE49-F238E27FC236}">
              <a16:creationId xmlns:a16="http://schemas.microsoft.com/office/drawing/2014/main" id="{7E5481F6-0214-4FBC-A324-1905295658FC}"/>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2"/>
    <xdr:sp macro="" textlink="">
      <xdr:nvSpPr>
        <xdr:cNvPr id="1408" name="Text Box 90">
          <a:extLst>
            <a:ext uri="{FF2B5EF4-FFF2-40B4-BE49-F238E27FC236}">
              <a16:creationId xmlns:a16="http://schemas.microsoft.com/office/drawing/2014/main" id="{82619126-8194-47C0-9AE1-C57CDAE2A725}"/>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2"/>
    <xdr:sp macro="" textlink="">
      <xdr:nvSpPr>
        <xdr:cNvPr id="1409" name="Text Box 87">
          <a:extLst>
            <a:ext uri="{FF2B5EF4-FFF2-40B4-BE49-F238E27FC236}">
              <a16:creationId xmlns:a16="http://schemas.microsoft.com/office/drawing/2014/main" id="{0F8145C4-0B98-4D4E-8004-D2CB88BE988E}"/>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2"/>
    <xdr:sp macro="" textlink="">
      <xdr:nvSpPr>
        <xdr:cNvPr id="1410" name="Text Box 88">
          <a:extLst>
            <a:ext uri="{FF2B5EF4-FFF2-40B4-BE49-F238E27FC236}">
              <a16:creationId xmlns:a16="http://schemas.microsoft.com/office/drawing/2014/main" id="{C2EC569F-5720-4073-B9F8-35B62E744AF7}"/>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2"/>
    <xdr:sp macro="" textlink="">
      <xdr:nvSpPr>
        <xdr:cNvPr id="1411" name="Text Box 89">
          <a:extLst>
            <a:ext uri="{FF2B5EF4-FFF2-40B4-BE49-F238E27FC236}">
              <a16:creationId xmlns:a16="http://schemas.microsoft.com/office/drawing/2014/main" id="{331A6F0B-66A5-4430-9D84-DBBA2D0100B0}"/>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2"/>
    <xdr:sp macro="" textlink="">
      <xdr:nvSpPr>
        <xdr:cNvPr id="1412" name="Text Box 90">
          <a:extLst>
            <a:ext uri="{FF2B5EF4-FFF2-40B4-BE49-F238E27FC236}">
              <a16:creationId xmlns:a16="http://schemas.microsoft.com/office/drawing/2014/main" id="{63C47999-9D55-4975-8084-25B179C2AB53}"/>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2"/>
    <xdr:sp macro="" textlink="">
      <xdr:nvSpPr>
        <xdr:cNvPr id="1413" name="Text Box 87">
          <a:extLst>
            <a:ext uri="{FF2B5EF4-FFF2-40B4-BE49-F238E27FC236}">
              <a16:creationId xmlns:a16="http://schemas.microsoft.com/office/drawing/2014/main" id="{D6F93809-3B42-48DE-A58F-7C8730FD4035}"/>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2"/>
    <xdr:sp macro="" textlink="">
      <xdr:nvSpPr>
        <xdr:cNvPr id="1414" name="Text Box 88">
          <a:extLst>
            <a:ext uri="{FF2B5EF4-FFF2-40B4-BE49-F238E27FC236}">
              <a16:creationId xmlns:a16="http://schemas.microsoft.com/office/drawing/2014/main" id="{DC5F644C-DC07-495E-9D33-D5F509C8C722}"/>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2"/>
    <xdr:sp macro="" textlink="">
      <xdr:nvSpPr>
        <xdr:cNvPr id="1415" name="Text Box 89">
          <a:extLst>
            <a:ext uri="{FF2B5EF4-FFF2-40B4-BE49-F238E27FC236}">
              <a16:creationId xmlns:a16="http://schemas.microsoft.com/office/drawing/2014/main" id="{7BA65B72-74B2-4B4D-AC1E-CEB688440E31}"/>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2"/>
    <xdr:sp macro="" textlink="">
      <xdr:nvSpPr>
        <xdr:cNvPr id="1416" name="Text Box 90">
          <a:extLst>
            <a:ext uri="{FF2B5EF4-FFF2-40B4-BE49-F238E27FC236}">
              <a16:creationId xmlns:a16="http://schemas.microsoft.com/office/drawing/2014/main" id="{95653F54-50AC-455D-8F2E-1A36DC28FA76}"/>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20602"/>
    <xdr:sp macro="" textlink="">
      <xdr:nvSpPr>
        <xdr:cNvPr id="1417" name="Text Box 87">
          <a:extLst>
            <a:ext uri="{FF2B5EF4-FFF2-40B4-BE49-F238E27FC236}">
              <a16:creationId xmlns:a16="http://schemas.microsoft.com/office/drawing/2014/main" id="{2893CD28-BEFB-4FEE-84A3-2910EB5E3A40}"/>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20602"/>
    <xdr:sp macro="" textlink="">
      <xdr:nvSpPr>
        <xdr:cNvPr id="1418" name="Text Box 88">
          <a:extLst>
            <a:ext uri="{FF2B5EF4-FFF2-40B4-BE49-F238E27FC236}">
              <a16:creationId xmlns:a16="http://schemas.microsoft.com/office/drawing/2014/main" id="{AAB3FA8F-7F6B-4161-942D-41EC462619BA}"/>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20602"/>
    <xdr:sp macro="" textlink="">
      <xdr:nvSpPr>
        <xdr:cNvPr id="1419" name="Text Box 89">
          <a:extLst>
            <a:ext uri="{FF2B5EF4-FFF2-40B4-BE49-F238E27FC236}">
              <a16:creationId xmlns:a16="http://schemas.microsoft.com/office/drawing/2014/main" id="{57C4C8B6-33DD-43A6-9719-DB6EDB65CF00}"/>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20602"/>
    <xdr:sp macro="" textlink="">
      <xdr:nvSpPr>
        <xdr:cNvPr id="1420" name="Text Box 90">
          <a:extLst>
            <a:ext uri="{FF2B5EF4-FFF2-40B4-BE49-F238E27FC236}">
              <a16:creationId xmlns:a16="http://schemas.microsoft.com/office/drawing/2014/main" id="{BB4C51A0-B2F9-442E-AAA3-6D57CB4BFB09}"/>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20602"/>
    <xdr:sp macro="" textlink="">
      <xdr:nvSpPr>
        <xdr:cNvPr id="1421" name="Text Box 87">
          <a:extLst>
            <a:ext uri="{FF2B5EF4-FFF2-40B4-BE49-F238E27FC236}">
              <a16:creationId xmlns:a16="http://schemas.microsoft.com/office/drawing/2014/main" id="{5C25B640-0EB9-4CA7-8351-7FA69922C709}"/>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20602"/>
    <xdr:sp macro="" textlink="">
      <xdr:nvSpPr>
        <xdr:cNvPr id="1422" name="Text Box 88">
          <a:extLst>
            <a:ext uri="{FF2B5EF4-FFF2-40B4-BE49-F238E27FC236}">
              <a16:creationId xmlns:a16="http://schemas.microsoft.com/office/drawing/2014/main" id="{5BB8E2FD-1F9F-4DD2-8157-97AB0FAD8030}"/>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20602"/>
    <xdr:sp macro="" textlink="">
      <xdr:nvSpPr>
        <xdr:cNvPr id="1423" name="Text Box 89">
          <a:extLst>
            <a:ext uri="{FF2B5EF4-FFF2-40B4-BE49-F238E27FC236}">
              <a16:creationId xmlns:a16="http://schemas.microsoft.com/office/drawing/2014/main" id="{8CA0A3A0-84EA-40C2-A4C8-3260390257EA}"/>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20602"/>
    <xdr:sp macro="" textlink="">
      <xdr:nvSpPr>
        <xdr:cNvPr id="1424" name="Text Box 90">
          <a:extLst>
            <a:ext uri="{FF2B5EF4-FFF2-40B4-BE49-F238E27FC236}">
              <a16:creationId xmlns:a16="http://schemas.microsoft.com/office/drawing/2014/main" id="{D707E24A-1295-4033-A178-D03C53346F3B}"/>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20602"/>
    <xdr:sp macro="" textlink="">
      <xdr:nvSpPr>
        <xdr:cNvPr id="1425" name="Text Box 87">
          <a:extLst>
            <a:ext uri="{FF2B5EF4-FFF2-40B4-BE49-F238E27FC236}">
              <a16:creationId xmlns:a16="http://schemas.microsoft.com/office/drawing/2014/main" id="{F35D3C31-D711-4ADB-AC49-62189424ACE6}"/>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20602"/>
    <xdr:sp macro="" textlink="">
      <xdr:nvSpPr>
        <xdr:cNvPr id="1426" name="Text Box 88">
          <a:extLst>
            <a:ext uri="{FF2B5EF4-FFF2-40B4-BE49-F238E27FC236}">
              <a16:creationId xmlns:a16="http://schemas.microsoft.com/office/drawing/2014/main" id="{24506295-E1C3-40B9-89EB-CC5E122DAB49}"/>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20602"/>
    <xdr:sp macro="" textlink="">
      <xdr:nvSpPr>
        <xdr:cNvPr id="1427" name="Text Box 89">
          <a:extLst>
            <a:ext uri="{FF2B5EF4-FFF2-40B4-BE49-F238E27FC236}">
              <a16:creationId xmlns:a16="http://schemas.microsoft.com/office/drawing/2014/main" id="{95425F7C-E975-45F9-9E95-0A982F760563}"/>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20602"/>
    <xdr:sp macro="" textlink="">
      <xdr:nvSpPr>
        <xdr:cNvPr id="1428" name="Text Box 90">
          <a:extLst>
            <a:ext uri="{FF2B5EF4-FFF2-40B4-BE49-F238E27FC236}">
              <a16:creationId xmlns:a16="http://schemas.microsoft.com/office/drawing/2014/main" id="{8B2447A7-C342-45FF-B64B-FC90E2887048}"/>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20602"/>
    <xdr:sp macro="" textlink="">
      <xdr:nvSpPr>
        <xdr:cNvPr id="1429" name="Text Box 87">
          <a:extLst>
            <a:ext uri="{FF2B5EF4-FFF2-40B4-BE49-F238E27FC236}">
              <a16:creationId xmlns:a16="http://schemas.microsoft.com/office/drawing/2014/main" id="{9986AFB2-A6B5-46A8-A79A-6B3C12BE9141}"/>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20602"/>
    <xdr:sp macro="" textlink="">
      <xdr:nvSpPr>
        <xdr:cNvPr id="1430" name="Text Box 88">
          <a:extLst>
            <a:ext uri="{FF2B5EF4-FFF2-40B4-BE49-F238E27FC236}">
              <a16:creationId xmlns:a16="http://schemas.microsoft.com/office/drawing/2014/main" id="{08FC0248-6532-4580-AF93-04797FCC6FBD}"/>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20602"/>
    <xdr:sp macro="" textlink="">
      <xdr:nvSpPr>
        <xdr:cNvPr id="1431" name="Text Box 89">
          <a:extLst>
            <a:ext uri="{FF2B5EF4-FFF2-40B4-BE49-F238E27FC236}">
              <a16:creationId xmlns:a16="http://schemas.microsoft.com/office/drawing/2014/main" id="{8C7E5E5E-FC15-48DC-8979-B6EA2F0712AA}"/>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20602"/>
    <xdr:sp macro="" textlink="">
      <xdr:nvSpPr>
        <xdr:cNvPr id="1432" name="Text Box 90">
          <a:extLst>
            <a:ext uri="{FF2B5EF4-FFF2-40B4-BE49-F238E27FC236}">
              <a16:creationId xmlns:a16="http://schemas.microsoft.com/office/drawing/2014/main" id="{7434F2CF-19E9-4AA3-83A4-DFA667E03504}"/>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20602"/>
    <xdr:sp macro="" textlink="">
      <xdr:nvSpPr>
        <xdr:cNvPr id="1433" name="Text Box 87">
          <a:extLst>
            <a:ext uri="{FF2B5EF4-FFF2-40B4-BE49-F238E27FC236}">
              <a16:creationId xmlns:a16="http://schemas.microsoft.com/office/drawing/2014/main" id="{B25B7A15-AB6B-4FC3-B4C8-C71A5091CA1C}"/>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20602"/>
    <xdr:sp macro="" textlink="">
      <xdr:nvSpPr>
        <xdr:cNvPr id="1434" name="Text Box 88">
          <a:extLst>
            <a:ext uri="{FF2B5EF4-FFF2-40B4-BE49-F238E27FC236}">
              <a16:creationId xmlns:a16="http://schemas.microsoft.com/office/drawing/2014/main" id="{973710C0-15E1-4D3B-839E-6B1FC9E537F8}"/>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20602"/>
    <xdr:sp macro="" textlink="">
      <xdr:nvSpPr>
        <xdr:cNvPr id="1435" name="Text Box 89">
          <a:extLst>
            <a:ext uri="{FF2B5EF4-FFF2-40B4-BE49-F238E27FC236}">
              <a16:creationId xmlns:a16="http://schemas.microsoft.com/office/drawing/2014/main" id="{CF3BDFF8-A100-4E68-B99B-CD25AB218009}"/>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20602"/>
    <xdr:sp macro="" textlink="">
      <xdr:nvSpPr>
        <xdr:cNvPr id="1436" name="Text Box 90">
          <a:extLst>
            <a:ext uri="{FF2B5EF4-FFF2-40B4-BE49-F238E27FC236}">
              <a16:creationId xmlns:a16="http://schemas.microsoft.com/office/drawing/2014/main" id="{8B7A26A6-379B-4925-9BA8-3331AAEB4599}"/>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20602"/>
    <xdr:sp macro="" textlink="">
      <xdr:nvSpPr>
        <xdr:cNvPr id="1437" name="Text Box 87">
          <a:extLst>
            <a:ext uri="{FF2B5EF4-FFF2-40B4-BE49-F238E27FC236}">
              <a16:creationId xmlns:a16="http://schemas.microsoft.com/office/drawing/2014/main" id="{9D906BEE-DC67-44A9-8AEE-D90946F40D1B}"/>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20602"/>
    <xdr:sp macro="" textlink="">
      <xdr:nvSpPr>
        <xdr:cNvPr id="1438" name="Text Box 88">
          <a:extLst>
            <a:ext uri="{FF2B5EF4-FFF2-40B4-BE49-F238E27FC236}">
              <a16:creationId xmlns:a16="http://schemas.microsoft.com/office/drawing/2014/main" id="{0E4E62C6-248F-4B9D-BFC5-39832D1EE7B0}"/>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20602"/>
    <xdr:sp macro="" textlink="">
      <xdr:nvSpPr>
        <xdr:cNvPr id="1439" name="Text Box 89">
          <a:extLst>
            <a:ext uri="{FF2B5EF4-FFF2-40B4-BE49-F238E27FC236}">
              <a16:creationId xmlns:a16="http://schemas.microsoft.com/office/drawing/2014/main" id="{2E55A23A-09D8-4223-A3D9-CED474B48F37}"/>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20602"/>
    <xdr:sp macro="" textlink="">
      <xdr:nvSpPr>
        <xdr:cNvPr id="1440" name="Text Box 90">
          <a:extLst>
            <a:ext uri="{FF2B5EF4-FFF2-40B4-BE49-F238E27FC236}">
              <a16:creationId xmlns:a16="http://schemas.microsoft.com/office/drawing/2014/main" id="{8E4ECD44-24EB-4391-9E9B-4715B9DF238F}"/>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441" name="Text Box 87">
          <a:extLst>
            <a:ext uri="{FF2B5EF4-FFF2-40B4-BE49-F238E27FC236}">
              <a16:creationId xmlns:a16="http://schemas.microsoft.com/office/drawing/2014/main" id="{93851D7E-0B35-4609-A752-24EBD6ABD59E}"/>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442" name="Text Box 88">
          <a:extLst>
            <a:ext uri="{FF2B5EF4-FFF2-40B4-BE49-F238E27FC236}">
              <a16:creationId xmlns:a16="http://schemas.microsoft.com/office/drawing/2014/main" id="{3CEA707D-77EC-44AA-A2F0-4E83580D5872}"/>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443" name="Text Box 89">
          <a:extLst>
            <a:ext uri="{FF2B5EF4-FFF2-40B4-BE49-F238E27FC236}">
              <a16:creationId xmlns:a16="http://schemas.microsoft.com/office/drawing/2014/main" id="{3302D149-65CD-4AB6-83B2-72BC8390EBDC}"/>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444" name="Text Box 90">
          <a:extLst>
            <a:ext uri="{FF2B5EF4-FFF2-40B4-BE49-F238E27FC236}">
              <a16:creationId xmlns:a16="http://schemas.microsoft.com/office/drawing/2014/main" id="{ECC09BB1-3829-4231-8B80-F0AFF8CEDF7E}"/>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445" name="Text Box 87">
          <a:extLst>
            <a:ext uri="{FF2B5EF4-FFF2-40B4-BE49-F238E27FC236}">
              <a16:creationId xmlns:a16="http://schemas.microsoft.com/office/drawing/2014/main" id="{06F512BF-5F2B-4C3C-A1B9-0F7E83446DF0}"/>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446" name="Text Box 88">
          <a:extLst>
            <a:ext uri="{FF2B5EF4-FFF2-40B4-BE49-F238E27FC236}">
              <a16:creationId xmlns:a16="http://schemas.microsoft.com/office/drawing/2014/main" id="{7E6EFA58-4808-4CEB-9854-059E8D722583}"/>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447" name="Text Box 89">
          <a:extLst>
            <a:ext uri="{FF2B5EF4-FFF2-40B4-BE49-F238E27FC236}">
              <a16:creationId xmlns:a16="http://schemas.microsoft.com/office/drawing/2014/main" id="{2D6E6ADA-28A2-4E35-9958-F73E506E1181}"/>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448" name="Text Box 90">
          <a:extLst>
            <a:ext uri="{FF2B5EF4-FFF2-40B4-BE49-F238E27FC236}">
              <a16:creationId xmlns:a16="http://schemas.microsoft.com/office/drawing/2014/main" id="{91206860-C10A-41C6-B9A3-469FDFDAEEED}"/>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449" name="Text Box 87">
          <a:extLst>
            <a:ext uri="{FF2B5EF4-FFF2-40B4-BE49-F238E27FC236}">
              <a16:creationId xmlns:a16="http://schemas.microsoft.com/office/drawing/2014/main" id="{25D33D75-EEE4-4D1A-8FBC-01923E705BE1}"/>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450" name="Text Box 88">
          <a:extLst>
            <a:ext uri="{FF2B5EF4-FFF2-40B4-BE49-F238E27FC236}">
              <a16:creationId xmlns:a16="http://schemas.microsoft.com/office/drawing/2014/main" id="{0E10E74F-B323-4FC5-973C-895DAF257607}"/>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451" name="Text Box 89">
          <a:extLst>
            <a:ext uri="{FF2B5EF4-FFF2-40B4-BE49-F238E27FC236}">
              <a16:creationId xmlns:a16="http://schemas.microsoft.com/office/drawing/2014/main" id="{98C83D54-70EB-4EE3-9990-BD09614C499B}"/>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452" name="Text Box 90">
          <a:extLst>
            <a:ext uri="{FF2B5EF4-FFF2-40B4-BE49-F238E27FC236}">
              <a16:creationId xmlns:a16="http://schemas.microsoft.com/office/drawing/2014/main" id="{88EFF185-80A4-4428-AFFA-6254765EC8FF}"/>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453" name="Text Box 87">
          <a:extLst>
            <a:ext uri="{FF2B5EF4-FFF2-40B4-BE49-F238E27FC236}">
              <a16:creationId xmlns:a16="http://schemas.microsoft.com/office/drawing/2014/main" id="{4D562F54-129F-4926-B31E-5EDE2CF74B8E}"/>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454" name="Text Box 88">
          <a:extLst>
            <a:ext uri="{FF2B5EF4-FFF2-40B4-BE49-F238E27FC236}">
              <a16:creationId xmlns:a16="http://schemas.microsoft.com/office/drawing/2014/main" id="{27DEA89B-345C-4B0D-9426-E28B240C588C}"/>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455" name="Text Box 89">
          <a:extLst>
            <a:ext uri="{FF2B5EF4-FFF2-40B4-BE49-F238E27FC236}">
              <a16:creationId xmlns:a16="http://schemas.microsoft.com/office/drawing/2014/main" id="{CEC2A785-E8B5-4B02-86BD-A4CB12BD34C7}"/>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456" name="Text Box 90">
          <a:extLst>
            <a:ext uri="{FF2B5EF4-FFF2-40B4-BE49-F238E27FC236}">
              <a16:creationId xmlns:a16="http://schemas.microsoft.com/office/drawing/2014/main" id="{45B9AFF4-4508-4C95-AF9D-9E6DFF191E68}"/>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457" name="Text Box 87">
          <a:extLst>
            <a:ext uri="{FF2B5EF4-FFF2-40B4-BE49-F238E27FC236}">
              <a16:creationId xmlns:a16="http://schemas.microsoft.com/office/drawing/2014/main" id="{1D34A501-3069-42DD-BA55-426EBF23C68C}"/>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458" name="Text Box 88">
          <a:extLst>
            <a:ext uri="{FF2B5EF4-FFF2-40B4-BE49-F238E27FC236}">
              <a16:creationId xmlns:a16="http://schemas.microsoft.com/office/drawing/2014/main" id="{1487161A-5F93-492B-A128-A2A1C321C9CC}"/>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459" name="Text Box 89">
          <a:extLst>
            <a:ext uri="{FF2B5EF4-FFF2-40B4-BE49-F238E27FC236}">
              <a16:creationId xmlns:a16="http://schemas.microsoft.com/office/drawing/2014/main" id="{54147F7C-1789-4DEB-8173-1DFF7D444CBE}"/>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460" name="Text Box 90">
          <a:extLst>
            <a:ext uri="{FF2B5EF4-FFF2-40B4-BE49-F238E27FC236}">
              <a16:creationId xmlns:a16="http://schemas.microsoft.com/office/drawing/2014/main" id="{A48F8E71-5AAE-4843-BC82-B01802C558E5}"/>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461" name="Text Box 87">
          <a:extLst>
            <a:ext uri="{FF2B5EF4-FFF2-40B4-BE49-F238E27FC236}">
              <a16:creationId xmlns:a16="http://schemas.microsoft.com/office/drawing/2014/main" id="{3E1C93C8-8527-47E5-941D-74B8C5D78741}"/>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462" name="Text Box 88">
          <a:extLst>
            <a:ext uri="{FF2B5EF4-FFF2-40B4-BE49-F238E27FC236}">
              <a16:creationId xmlns:a16="http://schemas.microsoft.com/office/drawing/2014/main" id="{971A568C-E24D-49B7-BBAC-BD9AA012E99E}"/>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463" name="Text Box 89">
          <a:extLst>
            <a:ext uri="{FF2B5EF4-FFF2-40B4-BE49-F238E27FC236}">
              <a16:creationId xmlns:a16="http://schemas.microsoft.com/office/drawing/2014/main" id="{C93FA066-F6C7-44BC-8C15-5DD5944DA065}"/>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464" name="Text Box 90">
          <a:extLst>
            <a:ext uri="{FF2B5EF4-FFF2-40B4-BE49-F238E27FC236}">
              <a16:creationId xmlns:a16="http://schemas.microsoft.com/office/drawing/2014/main" id="{C9D1C183-C246-4A7D-BC52-57E7E2D68D6A}"/>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465" name="Text Box 87">
          <a:extLst>
            <a:ext uri="{FF2B5EF4-FFF2-40B4-BE49-F238E27FC236}">
              <a16:creationId xmlns:a16="http://schemas.microsoft.com/office/drawing/2014/main" id="{FB8B6933-06A8-47F1-AEF4-BAF070CE6F2F}"/>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466" name="Text Box 88">
          <a:extLst>
            <a:ext uri="{FF2B5EF4-FFF2-40B4-BE49-F238E27FC236}">
              <a16:creationId xmlns:a16="http://schemas.microsoft.com/office/drawing/2014/main" id="{F53DEF14-6C04-4021-8C4F-C37A9CC875E3}"/>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467" name="Text Box 89">
          <a:extLst>
            <a:ext uri="{FF2B5EF4-FFF2-40B4-BE49-F238E27FC236}">
              <a16:creationId xmlns:a16="http://schemas.microsoft.com/office/drawing/2014/main" id="{129DA743-3245-4F08-B9B1-2D24469014A7}"/>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468" name="Text Box 90">
          <a:extLst>
            <a:ext uri="{FF2B5EF4-FFF2-40B4-BE49-F238E27FC236}">
              <a16:creationId xmlns:a16="http://schemas.microsoft.com/office/drawing/2014/main" id="{83C1037A-8A68-4318-99CD-086CAE71AB41}"/>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469" name="Text Box 87">
          <a:extLst>
            <a:ext uri="{FF2B5EF4-FFF2-40B4-BE49-F238E27FC236}">
              <a16:creationId xmlns:a16="http://schemas.microsoft.com/office/drawing/2014/main" id="{F410ADE4-52F9-4DD9-A963-702F725EE69F}"/>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470" name="Text Box 88">
          <a:extLst>
            <a:ext uri="{FF2B5EF4-FFF2-40B4-BE49-F238E27FC236}">
              <a16:creationId xmlns:a16="http://schemas.microsoft.com/office/drawing/2014/main" id="{597FB438-22E3-4C43-BB52-F1CF3BDCA9BB}"/>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471" name="Text Box 89">
          <a:extLst>
            <a:ext uri="{FF2B5EF4-FFF2-40B4-BE49-F238E27FC236}">
              <a16:creationId xmlns:a16="http://schemas.microsoft.com/office/drawing/2014/main" id="{995C806E-11B3-40FC-A061-645B2CCE8E8B}"/>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472" name="Text Box 90">
          <a:extLst>
            <a:ext uri="{FF2B5EF4-FFF2-40B4-BE49-F238E27FC236}">
              <a16:creationId xmlns:a16="http://schemas.microsoft.com/office/drawing/2014/main" id="{73726B36-3031-419C-BCEA-AD1E5BB5ADCC}"/>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473" name="Text Box 87">
          <a:extLst>
            <a:ext uri="{FF2B5EF4-FFF2-40B4-BE49-F238E27FC236}">
              <a16:creationId xmlns:a16="http://schemas.microsoft.com/office/drawing/2014/main" id="{6447B4E9-B667-411E-8EF0-CA3216E83808}"/>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474" name="Text Box 88">
          <a:extLst>
            <a:ext uri="{FF2B5EF4-FFF2-40B4-BE49-F238E27FC236}">
              <a16:creationId xmlns:a16="http://schemas.microsoft.com/office/drawing/2014/main" id="{C58B2533-8F46-4247-B226-74EB3EB64748}"/>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475" name="Text Box 89">
          <a:extLst>
            <a:ext uri="{FF2B5EF4-FFF2-40B4-BE49-F238E27FC236}">
              <a16:creationId xmlns:a16="http://schemas.microsoft.com/office/drawing/2014/main" id="{C27710F1-2CBB-4240-B0F0-3498C2480F40}"/>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476" name="Text Box 90">
          <a:extLst>
            <a:ext uri="{FF2B5EF4-FFF2-40B4-BE49-F238E27FC236}">
              <a16:creationId xmlns:a16="http://schemas.microsoft.com/office/drawing/2014/main" id="{E9517541-60D3-4E6D-B072-CC47B982D216}"/>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477" name="Text Box 87">
          <a:extLst>
            <a:ext uri="{FF2B5EF4-FFF2-40B4-BE49-F238E27FC236}">
              <a16:creationId xmlns:a16="http://schemas.microsoft.com/office/drawing/2014/main" id="{256BB3E7-056A-423A-A6A8-4158A146A7F2}"/>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478" name="Text Box 88">
          <a:extLst>
            <a:ext uri="{FF2B5EF4-FFF2-40B4-BE49-F238E27FC236}">
              <a16:creationId xmlns:a16="http://schemas.microsoft.com/office/drawing/2014/main" id="{645E4049-0AA2-4748-AC56-9A27074B713A}"/>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479" name="Text Box 89">
          <a:extLst>
            <a:ext uri="{FF2B5EF4-FFF2-40B4-BE49-F238E27FC236}">
              <a16:creationId xmlns:a16="http://schemas.microsoft.com/office/drawing/2014/main" id="{5622AD55-941F-4757-80F3-57113CA320B6}"/>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480" name="Text Box 90">
          <a:extLst>
            <a:ext uri="{FF2B5EF4-FFF2-40B4-BE49-F238E27FC236}">
              <a16:creationId xmlns:a16="http://schemas.microsoft.com/office/drawing/2014/main" id="{CA04FA11-C191-4E85-867E-4BB99DAF90C3}"/>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481" name="Text Box 87">
          <a:extLst>
            <a:ext uri="{FF2B5EF4-FFF2-40B4-BE49-F238E27FC236}">
              <a16:creationId xmlns:a16="http://schemas.microsoft.com/office/drawing/2014/main" id="{11F2E4A9-6224-42AD-88B0-A6739838F4C6}"/>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482" name="Text Box 88">
          <a:extLst>
            <a:ext uri="{FF2B5EF4-FFF2-40B4-BE49-F238E27FC236}">
              <a16:creationId xmlns:a16="http://schemas.microsoft.com/office/drawing/2014/main" id="{511740C7-3037-4F8B-936E-2564880679AD}"/>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483" name="Text Box 89">
          <a:extLst>
            <a:ext uri="{FF2B5EF4-FFF2-40B4-BE49-F238E27FC236}">
              <a16:creationId xmlns:a16="http://schemas.microsoft.com/office/drawing/2014/main" id="{82662A2A-291B-4F8C-80ED-9463EC84519D}"/>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484" name="Text Box 90">
          <a:extLst>
            <a:ext uri="{FF2B5EF4-FFF2-40B4-BE49-F238E27FC236}">
              <a16:creationId xmlns:a16="http://schemas.microsoft.com/office/drawing/2014/main" id="{783A834A-B681-4F4A-A67C-DEA62C2F2540}"/>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485" name="Text Box 87">
          <a:extLst>
            <a:ext uri="{FF2B5EF4-FFF2-40B4-BE49-F238E27FC236}">
              <a16:creationId xmlns:a16="http://schemas.microsoft.com/office/drawing/2014/main" id="{8F67F8DB-1D2D-4F36-9A72-61BF48C90E2F}"/>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486" name="Text Box 88">
          <a:extLst>
            <a:ext uri="{FF2B5EF4-FFF2-40B4-BE49-F238E27FC236}">
              <a16:creationId xmlns:a16="http://schemas.microsoft.com/office/drawing/2014/main" id="{020A1701-5349-4268-B9FA-D78C7E2B7665}"/>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487" name="Text Box 89">
          <a:extLst>
            <a:ext uri="{FF2B5EF4-FFF2-40B4-BE49-F238E27FC236}">
              <a16:creationId xmlns:a16="http://schemas.microsoft.com/office/drawing/2014/main" id="{926C559D-B552-4348-BA10-F51C593A3048}"/>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488" name="Text Box 90">
          <a:extLst>
            <a:ext uri="{FF2B5EF4-FFF2-40B4-BE49-F238E27FC236}">
              <a16:creationId xmlns:a16="http://schemas.microsoft.com/office/drawing/2014/main" id="{1CDCD9C8-4492-4B5F-987F-4D77BAFF4EF8}"/>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489" name="Text Box 87">
          <a:extLst>
            <a:ext uri="{FF2B5EF4-FFF2-40B4-BE49-F238E27FC236}">
              <a16:creationId xmlns:a16="http://schemas.microsoft.com/office/drawing/2014/main" id="{80B190E5-23A9-442A-9A80-22A52C4CE1C0}"/>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490" name="Text Box 88">
          <a:extLst>
            <a:ext uri="{FF2B5EF4-FFF2-40B4-BE49-F238E27FC236}">
              <a16:creationId xmlns:a16="http://schemas.microsoft.com/office/drawing/2014/main" id="{645D4BD0-6FD8-4725-93CE-544C1EE17C97}"/>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491" name="Text Box 89">
          <a:extLst>
            <a:ext uri="{FF2B5EF4-FFF2-40B4-BE49-F238E27FC236}">
              <a16:creationId xmlns:a16="http://schemas.microsoft.com/office/drawing/2014/main" id="{6120BF35-CE59-417B-87ED-D4585B1C93B6}"/>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492" name="Text Box 90">
          <a:extLst>
            <a:ext uri="{FF2B5EF4-FFF2-40B4-BE49-F238E27FC236}">
              <a16:creationId xmlns:a16="http://schemas.microsoft.com/office/drawing/2014/main" id="{BCF8D8EF-7737-45BF-9630-C6DB1409E951}"/>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493" name="Text Box 87">
          <a:extLst>
            <a:ext uri="{FF2B5EF4-FFF2-40B4-BE49-F238E27FC236}">
              <a16:creationId xmlns:a16="http://schemas.microsoft.com/office/drawing/2014/main" id="{5296B9BD-B469-4B96-8A56-1568A1DACD0D}"/>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494" name="Text Box 88">
          <a:extLst>
            <a:ext uri="{FF2B5EF4-FFF2-40B4-BE49-F238E27FC236}">
              <a16:creationId xmlns:a16="http://schemas.microsoft.com/office/drawing/2014/main" id="{49C5C919-36EB-4115-AAD3-806E08D98A2F}"/>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495" name="Text Box 89">
          <a:extLst>
            <a:ext uri="{FF2B5EF4-FFF2-40B4-BE49-F238E27FC236}">
              <a16:creationId xmlns:a16="http://schemas.microsoft.com/office/drawing/2014/main" id="{80FBD97D-5B5F-4B2E-B862-AE9763937D18}"/>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496" name="Text Box 90">
          <a:extLst>
            <a:ext uri="{FF2B5EF4-FFF2-40B4-BE49-F238E27FC236}">
              <a16:creationId xmlns:a16="http://schemas.microsoft.com/office/drawing/2014/main" id="{CC8E1CA2-B10F-47E3-9BB0-92B5D2E73BEC}"/>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497" name="Text Box 87">
          <a:extLst>
            <a:ext uri="{FF2B5EF4-FFF2-40B4-BE49-F238E27FC236}">
              <a16:creationId xmlns:a16="http://schemas.microsoft.com/office/drawing/2014/main" id="{E0D5F862-8E45-4948-B197-DDFF40DC455E}"/>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498" name="Text Box 88">
          <a:extLst>
            <a:ext uri="{FF2B5EF4-FFF2-40B4-BE49-F238E27FC236}">
              <a16:creationId xmlns:a16="http://schemas.microsoft.com/office/drawing/2014/main" id="{A5EEAD4B-0B05-4865-ADEF-951C7C0418B9}"/>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499" name="Text Box 89">
          <a:extLst>
            <a:ext uri="{FF2B5EF4-FFF2-40B4-BE49-F238E27FC236}">
              <a16:creationId xmlns:a16="http://schemas.microsoft.com/office/drawing/2014/main" id="{A03D2FB1-9B1F-493C-A0A2-4770B8CA94D6}"/>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500" name="Text Box 90">
          <a:extLst>
            <a:ext uri="{FF2B5EF4-FFF2-40B4-BE49-F238E27FC236}">
              <a16:creationId xmlns:a16="http://schemas.microsoft.com/office/drawing/2014/main" id="{1CE69F94-2A59-45D2-9099-E2A669CE8274}"/>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501" name="Text Box 87">
          <a:extLst>
            <a:ext uri="{FF2B5EF4-FFF2-40B4-BE49-F238E27FC236}">
              <a16:creationId xmlns:a16="http://schemas.microsoft.com/office/drawing/2014/main" id="{0377B7F6-95B9-43C3-8FD0-5A02EA343C70}"/>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502" name="Text Box 88">
          <a:extLst>
            <a:ext uri="{FF2B5EF4-FFF2-40B4-BE49-F238E27FC236}">
              <a16:creationId xmlns:a16="http://schemas.microsoft.com/office/drawing/2014/main" id="{E0DF3D17-6AE9-4ACE-A0C7-5635D8B3B58D}"/>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503" name="Text Box 89">
          <a:extLst>
            <a:ext uri="{FF2B5EF4-FFF2-40B4-BE49-F238E27FC236}">
              <a16:creationId xmlns:a16="http://schemas.microsoft.com/office/drawing/2014/main" id="{28F04839-FE77-4554-891B-3D28F3D3A57D}"/>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504" name="Text Box 90">
          <a:extLst>
            <a:ext uri="{FF2B5EF4-FFF2-40B4-BE49-F238E27FC236}">
              <a16:creationId xmlns:a16="http://schemas.microsoft.com/office/drawing/2014/main" id="{9B6AA369-BD9D-44F6-A5E9-251FCEBDDB76}"/>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505" name="Text Box 87">
          <a:extLst>
            <a:ext uri="{FF2B5EF4-FFF2-40B4-BE49-F238E27FC236}">
              <a16:creationId xmlns:a16="http://schemas.microsoft.com/office/drawing/2014/main" id="{5CB4CBEB-3839-4094-9B67-49F832DD86F4}"/>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506" name="Text Box 88">
          <a:extLst>
            <a:ext uri="{FF2B5EF4-FFF2-40B4-BE49-F238E27FC236}">
              <a16:creationId xmlns:a16="http://schemas.microsoft.com/office/drawing/2014/main" id="{FC0D14ED-EC5E-4F51-B0AF-E076614624C0}"/>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507" name="Text Box 89">
          <a:extLst>
            <a:ext uri="{FF2B5EF4-FFF2-40B4-BE49-F238E27FC236}">
              <a16:creationId xmlns:a16="http://schemas.microsoft.com/office/drawing/2014/main" id="{63122B21-B641-4EF1-8A06-8F036B919F9F}"/>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508" name="Text Box 90">
          <a:extLst>
            <a:ext uri="{FF2B5EF4-FFF2-40B4-BE49-F238E27FC236}">
              <a16:creationId xmlns:a16="http://schemas.microsoft.com/office/drawing/2014/main" id="{99CAD397-9466-419C-B2C6-B09D1FA2ADD3}"/>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509" name="Text Box 87">
          <a:extLst>
            <a:ext uri="{FF2B5EF4-FFF2-40B4-BE49-F238E27FC236}">
              <a16:creationId xmlns:a16="http://schemas.microsoft.com/office/drawing/2014/main" id="{6DB62807-E33F-4BE8-82B3-D05E3D88DBBD}"/>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510" name="Text Box 88">
          <a:extLst>
            <a:ext uri="{FF2B5EF4-FFF2-40B4-BE49-F238E27FC236}">
              <a16:creationId xmlns:a16="http://schemas.microsoft.com/office/drawing/2014/main" id="{1490EFEF-8175-42B2-9BBD-394643DAECFF}"/>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511" name="Text Box 89">
          <a:extLst>
            <a:ext uri="{FF2B5EF4-FFF2-40B4-BE49-F238E27FC236}">
              <a16:creationId xmlns:a16="http://schemas.microsoft.com/office/drawing/2014/main" id="{C8219F7F-68B2-4EEA-88DC-E0A8A90C0D5F}"/>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512" name="Text Box 90">
          <a:extLst>
            <a:ext uri="{FF2B5EF4-FFF2-40B4-BE49-F238E27FC236}">
              <a16:creationId xmlns:a16="http://schemas.microsoft.com/office/drawing/2014/main" id="{E9B394BC-6D68-4423-827F-AD17BCA52FDE}"/>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513" name="Text Box 87">
          <a:extLst>
            <a:ext uri="{FF2B5EF4-FFF2-40B4-BE49-F238E27FC236}">
              <a16:creationId xmlns:a16="http://schemas.microsoft.com/office/drawing/2014/main" id="{40FF7ED8-0535-4846-A9F4-582E02C76FE9}"/>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514" name="Text Box 88">
          <a:extLst>
            <a:ext uri="{FF2B5EF4-FFF2-40B4-BE49-F238E27FC236}">
              <a16:creationId xmlns:a16="http://schemas.microsoft.com/office/drawing/2014/main" id="{5E477A5F-38B0-43AF-A0AF-266FB636894A}"/>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515" name="Text Box 89">
          <a:extLst>
            <a:ext uri="{FF2B5EF4-FFF2-40B4-BE49-F238E27FC236}">
              <a16:creationId xmlns:a16="http://schemas.microsoft.com/office/drawing/2014/main" id="{6020F1C5-EECE-4EC6-BC5F-2F2E3D92423C}"/>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516" name="Text Box 90">
          <a:extLst>
            <a:ext uri="{FF2B5EF4-FFF2-40B4-BE49-F238E27FC236}">
              <a16:creationId xmlns:a16="http://schemas.microsoft.com/office/drawing/2014/main" id="{25803303-619C-4E72-84C6-A2593D858A9A}"/>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517" name="Text Box 87">
          <a:extLst>
            <a:ext uri="{FF2B5EF4-FFF2-40B4-BE49-F238E27FC236}">
              <a16:creationId xmlns:a16="http://schemas.microsoft.com/office/drawing/2014/main" id="{6ACCBAF9-8588-4863-842E-CF1A8A04CF32}"/>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518" name="Text Box 88">
          <a:extLst>
            <a:ext uri="{FF2B5EF4-FFF2-40B4-BE49-F238E27FC236}">
              <a16:creationId xmlns:a16="http://schemas.microsoft.com/office/drawing/2014/main" id="{AF8B8477-2316-4252-B4A6-BE66FAAFC489}"/>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519" name="Text Box 89">
          <a:extLst>
            <a:ext uri="{FF2B5EF4-FFF2-40B4-BE49-F238E27FC236}">
              <a16:creationId xmlns:a16="http://schemas.microsoft.com/office/drawing/2014/main" id="{F4175DBC-C43D-4319-BCEF-E81C1E450C17}"/>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520" name="Text Box 90">
          <a:extLst>
            <a:ext uri="{FF2B5EF4-FFF2-40B4-BE49-F238E27FC236}">
              <a16:creationId xmlns:a16="http://schemas.microsoft.com/office/drawing/2014/main" id="{0E023918-74B4-422A-8C96-C8703B06677E}"/>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521" name="Text Box 87">
          <a:extLst>
            <a:ext uri="{FF2B5EF4-FFF2-40B4-BE49-F238E27FC236}">
              <a16:creationId xmlns:a16="http://schemas.microsoft.com/office/drawing/2014/main" id="{E70DA1E2-CAEE-4795-858D-58B8C9DA0AC1}"/>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522" name="Text Box 88">
          <a:extLst>
            <a:ext uri="{FF2B5EF4-FFF2-40B4-BE49-F238E27FC236}">
              <a16:creationId xmlns:a16="http://schemas.microsoft.com/office/drawing/2014/main" id="{DC4EC913-D2BD-4456-8815-D1FCC24EE9F4}"/>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523" name="Text Box 89">
          <a:extLst>
            <a:ext uri="{FF2B5EF4-FFF2-40B4-BE49-F238E27FC236}">
              <a16:creationId xmlns:a16="http://schemas.microsoft.com/office/drawing/2014/main" id="{8584C9F8-98C3-4B62-8559-A4BB73C663FE}"/>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524" name="Text Box 90">
          <a:extLst>
            <a:ext uri="{FF2B5EF4-FFF2-40B4-BE49-F238E27FC236}">
              <a16:creationId xmlns:a16="http://schemas.microsoft.com/office/drawing/2014/main" id="{3C0F6BA4-0EE1-4309-8B2E-6FAD65B12A81}"/>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525" name="Text Box 87">
          <a:extLst>
            <a:ext uri="{FF2B5EF4-FFF2-40B4-BE49-F238E27FC236}">
              <a16:creationId xmlns:a16="http://schemas.microsoft.com/office/drawing/2014/main" id="{3E43990D-FF7E-481B-B7B8-A62D56999FC1}"/>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526" name="Text Box 88">
          <a:extLst>
            <a:ext uri="{FF2B5EF4-FFF2-40B4-BE49-F238E27FC236}">
              <a16:creationId xmlns:a16="http://schemas.microsoft.com/office/drawing/2014/main" id="{A227E96C-8926-42C1-8020-743185CEC4F1}"/>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527" name="Text Box 89">
          <a:extLst>
            <a:ext uri="{FF2B5EF4-FFF2-40B4-BE49-F238E27FC236}">
              <a16:creationId xmlns:a16="http://schemas.microsoft.com/office/drawing/2014/main" id="{F8DE1237-FD8F-486F-A54C-11B6AFC198B1}"/>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528" name="Text Box 90">
          <a:extLst>
            <a:ext uri="{FF2B5EF4-FFF2-40B4-BE49-F238E27FC236}">
              <a16:creationId xmlns:a16="http://schemas.microsoft.com/office/drawing/2014/main" id="{389B47A3-78D9-4F14-A688-C1A330A932C4}"/>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529" name="Text Box 87">
          <a:extLst>
            <a:ext uri="{FF2B5EF4-FFF2-40B4-BE49-F238E27FC236}">
              <a16:creationId xmlns:a16="http://schemas.microsoft.com/office/drawing/2014/main" id="{912FC9C0-3D68-4560-9608-BBB5B8255895}"/>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530" name="Text Box 88">
          <a:extLst>
            <a:ext uri="{FF2B5EF4-FFF2-40B4-BE49-F238E27FC236}">
              <a16:creationId xmlns:a16="http://schemas.microsoft.com/office/drawing/2014/main" id="{63A5037B-5923-4711-B575-6F6850DBC4F0}"/>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531" name="Text Box 89">
          <a:extLst>
            <a:ext uri="{FF2B5EF4-FFF2-40B4-BE49-F238E27FC236}">
              <a16:creationId xmlns:a16="http://schemas.microsoft.com/office/drawing/2014/main" id="{211C5766-6D07-4355-B9C1-03EA653019C5}"/>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532" name="Text Box 90">
          <a:extLst>
            <a:ext uri="{FF2B5EF4-FFF2-40B4-BE49-F238E27FC236}">
              <a16:creationId xmlns:a16="http://schemas.microsoft.com/office/drawing/2014/main" id="{E1CE1A74-EEEE-41D5-8A53-C09AC3E8D296}"/>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533" name="Text Box 87">
          <a:extLst>
            <a:ext uri="{FF2B5EF4-FFF2-40B4-BE49-F238E27FC236}">
              <a16:creationId xmlns:a16="http://schemas.microsoft.com/office/drawing/2014/main" id="{AF590701-134C-4552-B939-65DA099CB10B}"/>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534" name="Text Box 88">
          <a:extLst>
            <a:ext uri="{FF2B5EF4-FFF2-40B4-BE49-F238E27FC236}">
              <a16:creationId xmlns:a16="http://schemas.microsoft.com/office/drawing/2014/main" id="{05AC8044-D442-41BD-B5FF-08CC30378D11}"/>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535" name="Text Box 89">
          <a:extLst>
            <a:ext uri="{FF2B5EF4-FFF2-40B4-BE49-F238E27FC236}">
              <a16:creationId xmlns:a16="http://schemas.microsoft.com/office/drawing/2014/main" id="{24A17528-A701-4A9D-97E7-B065FC17E18C}"/>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40</xdr:row>
      <xdr:rowOff>0</xdr:rowOff>
    </xdr:from>
    <xdr:ext cx="76200" cy="201553"/>
    <xdr:sp macro="" textlink="">
      <xdr:nvSpPr>
        <xdr:cNvPr id="1536" name="Text Box 90">
          <a:extLst>
            <a:ext uri="{FF2B5EF4-FFF2-40B4-BE49-F238E27FC236}">
              <a16:creationId xmlns:a16="http://schemas.microsoft.com/office/drawing/2014/main" id="{238E69DE-6B97-42FF-B890-A909D8A89DC7}"/>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20602"/>
    <xdr:sp macro="" textlink="">
      <xdr:nvSpPr>
        <xdr:cNvPr id="1537" name="Text Box 87">
          <a:extLst>
            <a:ext uri="{FF2B5EF4-FFF2-40B4-BE49-F238E27FC236}">
              <a16:creationId xmlns:a16="http://schemas.microsoft.com/office/drawing/2014/main" id="{5752F327-6B71-41F4-8D1D-47429047F87E}"/>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20602"/>
    <xdr:sp macro="" textlink="">
      <xdr:nvSpPr>
        <xdr:cNvPr id="1538" name="Text Box 88">
          <a:extLst>
            <a:ext uri="{FF2B5EF4-FFF2-40B4-BE49-F238E27FC236}">
              <a16:creationId xmlns:a16="http://schemas.microsoft.com/office/drawing/2014/main" id="{3F1156BD-227E-4A73-BBFA-0444006E1333}"/>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20602"/>
    <xdr:sp macro="" textlink="">
      <xdr:nvSpPr>
        <xdr:cNvPr id="1539" name="Text Box 89">
          <a:extLst>
            <a:ext uri="{FF2B5EF4-FFF2-40B4-BE49-F238E27FC236}">
              <a16:creationId xmlns:a16="http://schemas.microsoft.com/office/drawing/2014/main" id="{FB8CDC32-6014-4136-AD1A-32E0D2BB6567}"/>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20602"/>
    <xdr:sp macro="" textlink="">
      <xdr:nvSpPr>
        <xdr:cNvPr id="1540" name="Text Box 90">
          <a:extLst>
            <a:ext uri="{FF2B5EF4-FFF2-40B4-BE49-F238E27FC236}">
              <a16:creationId xmlns:a16="http://schemas.microsoft.com/office/drawing/2014/main" id="{F4E7E8B7-FBDC-4341-AC0B-43B4C0B7C694}"/>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20602"/>
    <xdr:sp macro="" textlink="">
      <xdr:nvSpPr>
        <xdr:cNvPr id="1541" name="Text Box 87">
          <a:extLst>
            <a:ext uri="{FF2B5EF4-FFF2-40B4-BE49-F238E27FC236}">
              <a16:creationId xmlns:a16="http://schemas.microsoft.com/office/drawing/2014/main" id="{14F57585-B4D1-4D98-8D8F-2DB5930BBD89}"/>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20602"/>
    <xdr:sp macro="" textlink="">
      <xdr:nvSpPr>
        <xdr:cNvPr id="1542" name="Text Box 88">
          <a:extLst>
            <a:ext uri="{FF2B5EF4-FFF2-40B4-BE49-F238E27FC236}">
              <a16:creationId xmlns:a16="http://schemas.microsoft.com/office/drawing/2014/main" id="{6E029983-C029-448E-86CA-2E9F4F694C81}"/>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20602"/>
    <xdr:sp macro="" textlink="">
      <xdr:nvSpPr>
        <xdr:cNvPr id="1543" name="Text Box 89">
          <a:extLst>
            <a:ext uri="{FF2B5EF4-FFF2-40B4-BE49-F238E27FC236}">
              <a16:creationId xmlns:a16="http://schemas.microsoft.com/office/drawing/2014/main" id="{437632DF-F6C8-4D30-8DA8-8F6BFB7F55E1}"/>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20602"/>
    <xdr:sp macro="" textlink="">
      <xdr:nvSpPr>
        <xdr:cNvPr id="1544" name="Text Box 90">
          <a:extLst>
            <a:ext uri="{FF2B5EF4-FFF2-40B4-BE49-F238E27FC236}">
              <a16:creationId xmlns:a16="http://schemas.microsoft.com/office/drawing/2014/main" id="{852B435D-8794-414E-A30F-FDE43405F5A1}"/>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20602"/>
    <xdr:sp macro="" textlink="">
      <xdr:nvSpPr>
        <xdr:cNvPr id="1545" name="Text Box 87">
          <a:extLst>
            <a:ext uri="{FF2B5EF4-FFF2-40B4-BE49-F238E27FC236}">
              <a16:creationId xmlns:a16="http://schemas.microsoft.com/office/drawing/2014/main" id="{264973C2-91DC-4056-8294-B9A81FCC24E6}"/>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20602"/>
    <xdr:sp macro="" textlink="">
      <xdr:nvSpPr>
        <xdr:cNvPr id="1546" name="Text Box 88">
          <a:extLst>
            <a:ext uri="{FF2B5EF4-FFF2-40B4-BE49-F238E27FC236}">
              <a16:creationId xmlns:a16="http://schemas.microsoft.com/office/drawing/2014/main" id="{DAAAEEDA-4F6F-4541-9EE2-04FE9C1CA355}"/>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20602"/>
    <xdr:sp macro="" textlink="">
      <xdr:nvSpPr>
        <xdr:cNvPr id="1547" name="Text Box 89">
          <a:extLst>
            <a:ext uri="{FF2B5EF4-FFF2-40B4-BE49-F238E27FC236}">
              <a16:creationId xmlns:a16="http://schemas.microsoft.com/office/drawing/2014/main" id="{1B2A4B1F-0894-4C8C-9FC7-12FDC8707259}"/>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20602"/>
    <xdr:sp macro="" textlink="">
      <xdr:nvSpPr>
        <xdr:cNvPr id="1548" name="Text Box 90">
          <a:extLst>
            <a:ext uri="{FF2B5EF4-FFF2-40B4-BE49-F238E27FC236}">
              <a16:creationId xmlns:a16="http://schemas.microsoft.com/office/drawing/2014/main" id="{29104896-F04D-48B9-8C5A-C5F4E52FE1E7}"/>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20602"/>
    <xdr:sp macro="" textlink="">
      <xdr:nvSpPr>
        <xdr:cNvPr id="1549" name="Text Box 87">
          <a:extLst>
            <a:ext uri="{FF2B5EF4-FFF2-40B4-BE49-F238E27FC236}">
              <a16:creationId xmlns:a16="http://schemas.microsoft.com/office/drawing/2014/main" id="{0684CB57-04F1-4591-9C0E-F947C96082BA}"/>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20602"/>
    <xdr:sp macro="" textlink="">
      <xdr:nvSpPr>
        <xdr:cNvPr id="1550" name="Text Box 88">
          <a:extLst>
            <a:ext uri="{FF2B5EF4-FFF2-40B4-BE49-F238E27FC236}">
              <a16:creationId xmlns:a16="http://schemas.microsoft.com/office/drawing/2014/main" id="{E9EE50BE-09BA-4F79-A052-DC7C734F3CDD}"/>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20602"/>
    <xdr:sp macro="" textlink="">
      <xdr:nvSpPr>
        <xdr:cNvPr id="1551" name="Text Box 89">
          <a:extLst>
            <a:ext uri="{FF2B5EF4-FFF2-40B4-BE49-F238E27FC236}">
              <a16:creationId xmlns:a16="http://schemas.microsoft.com/office/drawing/2014/main" id="{D2834E76-EB5F-4621-8DF0-25C3BDAF4D45}"/>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20602"/>
    <xdr:sp macro="" textlink="">
      <xdr:nvSpPr>
        <xdr:cNvPr id="1552" name="Text Box 90">
          <a:extLst>
            <a:ext uri="{FF2B5EF4-FFF2-40B4-BE49-F238E27FC236}">
              <a16:creationId xmlns:a16="http://schemas.microsoft.com/office/drawing/2014/main" id="{F37D2FF2-4CC9-46E5-A52C-71B964EC7405}"/>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20602"/>
    <xdr:sp macro="" textlink="">
      <xdr:nvSpPr>
        <xdr:cNvPr id="1553" name="Text Box 87">
          <a:extLst>
            <a:ext uri="{FF2B5EF4-FFF2-40B4-BE49-F238E27FC236}">
              <a16:creationId xmlns:a16="http://schemas.microsoft.com/office/drawing/2014/main" id="{25D154A1-E18B-47D7-A541-51A182400010}"/>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20602"/>
    <xdr:sp macro="" textlink="">
      <xdr:nvSpPr>
        <xdr:cNvPr id="1554" name="Text Box 88">
          <a:extLst>
            <a:ext uri="{FF2B5EF4-FFF2-40B4-BE49-F238E27FC236}">
              <a16:creationId xmlns:a16="http://schemas.microsoft.com/office/drawing/2014/main" id="{A54B86F9-EF7B-4416-A2C2-3F86E6FB7CF2}"/>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20602"/>
    <xdr:sp macro="" textlink="">
      <xdr:nvSpPr>
        <xdr:cNvPr id="1555" name="Text Box 89">
          <a:extLst>
            <a:ext uri="{FF2B5EF4-FFF2-40B4-BE49-F238E27FC236}">
              <a16:creationId xmlns:a16="http://schemas.microsoft.com/office/drawing/2014/main" id="{3674E805-7F76-47D2-BC8F-4CA2A5F7122D}"/>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20602"/>
    <xdr:sp macro="" textlink="">
      <xdr:nvSpPr>
        <xdr:cNvPr id="1556" name="Text Box 90">
          <a:extLst>
            <a:ext uri="{FF2B5EF4-FFF2-40B4-BE49-F238E27FC236}">
              <a16:creationId xmlns:a16="http://schemas.microsoft.com/office/drawing/2014/main" id="{A1DE159B-42D8-40DF-9B6D-B73BF390B9C5}"/>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20602"/>
    <xdr:sp macro="" textlink="">
      <xdr:nvSpPr>
        <xdr:cNvPr id="1557" name="Text Box 87">
          <a:extLst>
            <a:ext uri="{FF2B5EF4-FFF2-40B4-BE49-F238E27FC236}">
              <a16:creationId xmlns:a16="http://schemas.microsoft.com/office/drawing/2014/main" id="{67CB71EC-EFCB-476D-85AA-82B3DE5A21FF}"/>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20602"/>
    <xdr:sp macro="" textlink="">
      <xdr:nvSpPr>
        <xdr:cNvPr id="1558" name="Text Box 88">
          <a:extLst>
            <a:ext uri="{FF2B5EF4-FFF2-40B4-BE49-F238E27FC236}">
              <a16:creationId xmlns:a16="http://schemas.microsoft.com/office/drawing/2014/main" id="{4435A040-06A9-4AE4-A887-A6EA0B424B7F}"/>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20602"/>
    <xdr:sp macro="" textlink="">
      <xdr:nvSpPr>
        <xdr:cNvPr id="1559" name="Text Box 89">
          <a:extLst>
            <a:ext uri="{FF2B5EF4-FFF2-40B4-BE49-F238E27FC236}">
              <a16:creationId xmlns:a16="http://schemas.microsoft.com/office/drawing/2014/main" id="{745F930C-0060-47A3-9C6A-3844FEC07D6C}"/>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20602"/>
    <xdr:sp macro="" textlink="">
      <xdr:nvSpPr>
        <xdr:cNvPr id="1560" name="Text Box 90">
          <a:extLst>
            <a:ext uri="{FF2B5EF4-FFF2-40B4-BE49-F238E27FC236}">
              <a16:creationId xmlns:a16="http://schemas.microsoft.com/office/drawing/2014/main" id="{4E4F4839-A581-44E6-B619-B3DF436CB63D}"/>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2"/>
    <xdr:sp macro="" textlink="">
      <xdr:nvSpPr>
        <xdr:cNvPr id="1561" name="Text Box 87">
          <a:extLst>
            <a:ext uri="{FF2B5EF4-FFF2-40B4-BE49-F238E27FC236}">
              <a16:creationId xmlns:a16="http://schemas.microsoft.com/office/drawing/2014/main" id="{1C30D800-EDC8-4C38-A439-AA88B0835169}"/>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2"/>
    <xdr:sp macro="" textlink="">
      <xdr:nvSpPr>
        <xdr:cNvPr id="1562" name="Text Box 88">
          <a:extLst>
            <a:ext uri="{FF2B5EF4-FFF2-40B4-BE49-F238E27FC236}">
              <a16:creationId xmlns:a16="http://schemas.microsoft.com/office/drawing/2014/main" id="{2A8E3E7C-7EEF-4368-9163-0701A9E9FC08}"/>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2"/>
    <xdr:sp macro="" textlink="">
      <xdr:nvSpPr>
        <xdr:cNvPr id="1563" name="Text Box 89">
          <a:extLst>
            <a:ext uri="{FF2B5EF4-FFF2-40B4-BE49-F238E27FC236}">
              <a16:creationId xmlns:a16="http://schemas.microsoft.com/office/drawing/2014/main" id="{EF39A7EE-06B4-469B-A0E7-ADA792613985}"/>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2"/>
    <xdr:sp macro="" textlink="">
      <xdr:nvSpPr>
        <xdr:cNvPr id="1564" name="Text Box 90">
          <a:extLst>
            <a:ext uri="{FF2B5EF4-FFF2-40B4-BE49-F238E27FC236}">
              <a16:creationId xmlns:a16="http://schemas.microsoft.com/office/drawing/2014/main" id="{D7F28CC5-BE1D-4E81-8FF6-1A894E744475}"/>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2"/>
    <xdr:sp macro="" textlink="">
      <xdr:nvSpPr>
        <xdr:cNvPr id="1565" name="Text Box 87">
          <a:extLst>
            <a:ext uri="{FF2B5EF4-FFF2-40B4-BE49-F238E27FC236}">
              <a16:creationId xmlns:a16="http://schemas.microsoft.com/office/drawing/2014/main" id="{2DA86FF9-F961-4B90-AB43-4F231FCAF66C}"/>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2"/>
    <xdr:sp macro="" textlink="">
      <xdr:nvSpPr>
        <xdr:cNvPr id="1566" name="Text Box 88">
          <a:extLst>
            <a:ext uri="{FF2B5EF4-FFF2-40B4-BE49-F238E27FC236}">
              <a16:creationId xmlns:a16="http://schemas.microsoft.com/office/drawing/2014/main" id="{67662E16-7E2A-42A1-94A0-866755280C05}"/>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2"/>
    <xdr:sp macro="" textlink="">
      <xdr:nvSpPr>
        <xdr:cNvPr id="1567" name="Text Box 89">
          <a:extLst>
            <a:ext uri="{FF2B5EF4-FFF2-40B4-BE49-F238E27FC236}">
              <a16:creationId xmlns:a16="http://schemas.microsoft.com/office/drawing/2014/main" id="{DE3E8156-E112-4BE1-9CE0-28643408656E}"/>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2"/>
    <xdr:sp macro="" textlink="">
      <xdr:nvSpPr>
        <xdr:cNvPr id="1568" name="Text Box 90">
          <a:extLst>
            <a:ext uri="{FF2B5EF4-FFF2-40B4-BE49-F238E27FC236}">
              <a16:creationId xmlns:a16="http://schemas.microsoft.com/office/drawing/2014/main" id="{457A5879-F7A0-4F05-B09A-BC81487BF7CF}"/>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2"/>
    <xdr:sp macro="" textlink="">
      <xdr:nvSpPr>
        <xdr:cNvPr id="1569" name="Text Box 87">
          <a:extLst>
            <a:ext uri="{FF2B5EF4-FFF2-40B4-BE49-F238E27FC236}">
              <a16:creationId xmlns:a16="http://schemas.microsoft.com/office/drawing/2014/main" id="{B02856CF-9B33-4DC5-8959-F9D769C6B43F}"/>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2"/>
    <xdr:sp macro="" textlink="">
      <xdr:nvSpPr>
        <xdr:cNvPr id="1570" name="Text Box 88">
          <a:extLst>
            <a:ext uri="{FF2B5EF4-FFF2-40B4-BE49-F238E27FC236}">
              <a16:creationId xmlns:a16="http://schemas.microsoft.com/office/drawing/2014/main" id="{2DFF2C83-DB5D-4913-BABB-FC15E64039DD}"/>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2"/>
    <xdr:sp macro="" textlink="">
      <xdr:nvSpPr>
        <xdr:cNvPr id="1571" name="Text Box 89">
          <a:extLst>
            <a:ext uri="{FF2B5EF4-FFF2-40B4-BE49-F238E27FC236}">
              <a16:creationId xmlns:a16="http://schemas.microsoft.com/office/drawing/2014/main" id="{01A4092C-A260-4A63-BF0A-FBB7B2BEC45D}"/>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2"/>
    <xdr:sp macro="" textlink="">
      <xdr:nvSpPr>
        <xdr:cNvPr id="1572" name="Text Box 90">
          <a:extLst>
            <a:ext uri="{FF2B5EF4-FFF2-40B4-BE49-F238E27FC236}">
              <a16:creationId xmlns:a16="http://schemas.microsoft.com/office/drawing/2014/main" id="{5510C720-CBDF-4A57-B1A9-AA31E7D4DF68}"/>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2"/>
    <xdr:sp macro="" textlink="">
      <xdr:nvSpPr>
        <xdr:cNvPr id="1573" name="Text Box 87">
          <a:extLst>
            <a:ext uri="{FF2B5EF4-FFF2-40B4-BE49-F238E27FC236}">
              <a16:creationId xmlns:a16="http://schemas.microsoft.com/office/drawing/2014/main" id="{4264925D-B6B1-4CEF-A320-C2BE1E814C2E}"/>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2"/>
    <xdr:sp macro="" textlink="">
      <xdr:nvSpPr>
        <xdr:cNvPr id="1574" name="Text Box 88">
          <a:extLst>
            <a:ext uri="{FF2B5EF4-FFF2-40B4-BE49-F238E27FC236}">
              <a16:creationId xmlns:a16="http://schemas.microsoft.com/office/drawing/2014/main" id="{CC6FC739-2743-45A1-93EE-5D9E7924B83B}"/>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2"/>
    <xdr:sp macro="" textlink="">
      <xdr:nvSpPr>
        <xdr:cNvPr id="1575" name="Text Box 89">
          <a:extLst>
            <a:ext uri="{FF2B5EF4-FFF2-40B4-BE49-F238E27FC236}">
              <a16:creationId xmlns:a16="http://schemas.microsoft.com/office/drawing/2014/main" id="{04446FC5-0ED0-4847-B233-AC0168B40470}"/>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2"/>
    <xdr:sp macro="" textlink="">
      <xdr:nvSpPr>
        <xdr:cNvPr id="1576" name="Text Box 90">
          <a:extLst>
            <a:ext uri="{FF2B5EF4-FFF2-40B4-BE49-F238E27FC236}">
              <a16:creationId xmlns:a16="http://schemas.microsoft.com/office/drawing/2014/main" id="{7A97F43C-4B5E-4603-B716-4AADA47B4296}"/>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2"/>
    <xdr:sp macro="" textlink="">
      <xdr:nvSpPr>
        <xdr:cNvPr id="1577" name="Text Box 87">
          <a:extLst>
            <a:ext uri="{FF2B5EF4-FFF2-40B4-BE49-F238E27FC236}">
              <a16:creationId xmlns:a16="http://schemas.microsoft.com/office/drawing/2014/main" id="{D6BBCF99-71EA-42C5-A918-ECFF401A69D9}"/>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2"/>
    <xdr:sp macro="" textlink="">
      <xdr:nvSpPr>
        <xdr:cNvPr id="1578" name="Text Box 88">
          <a:extLst>
            <a:ext uri="{FF2B5EF4-FFF2-40B4-BE49-F238E27FC236}">
              <a16:creationId xmlns:a16="http://schemas.microsoft.com/office/drawing/2014/main" id="{8CA8BDB8-E542-4AAD-9AF8-1C23196E2958}"/>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2"/>
    <xdr:sp macro="" textlink="">
      <xdr:nvSpPr>
        <xdr:cNvPr id="1579" name="Text Box 89">
          <a:extLst>
            <a:ext uri="{FF2B5EF4-FFF2-40B4-BE49-F238E27FC236}">
              <a16:creationId xmlns:a16="http://schemas.microsoft.com/office/drawing/2014/main" id="{A004F80D-9639-4416-9C1D-B7F0F6048ADD}"/>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2"/>
    <xdr:sp macro="" textlink="">
      <xdr:nvSpPr>
        <xdr:cNvPr id="1580" name="Text Box 90">
          <a:extLst>
            <a:ext uri="{FF2B5EF4-FFF2-40B4-BE49-F238E27FC236}">
              <a16:creationId xmlns:a16="http://schemas.microsoft.com/office/drawing/2014/main" id="{A5A986C9-49FE-4DC3-BC90-4421F4AD0F8B}"/>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2"/>
    <xdr:sp macro="" textlink="">
      <xdr:nvSpPr>
        <xdr:cNvPr id="1581" name="Text Box 87">
          <a:extLst>
            <a:ext uri="{FF2B5EF4-FFF2-40B4-BE49-F238E27FC236}">
              <a16:creationId xmlns:a16="http://schemas.microsoft.com/office/drawing/2014/main" id="{34B363F3-EF69-4D40-8965-EB44DC9069DF}"/>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2"/>
    <xdr:sp macro="" textlink="">
      <xdr:nvSpPr>
        <xdr:cNvPr id="1582" name="Text Box 88">
          <a:extLst>
            <a:ext uri="{FF2B5EF4-FFF2-40B4-BE49-F238E27FC236}">
              <a16:creationId xmlns:a16="http://schemas.microsoft.com/office/drawing/2014/main" id="{F667F06A-5418-495B-8297-D4A6784D7B26}"/>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2"/>
    <xdr:sp macro="" textlink="">
      <xdr:nvSpPr>
        <xdr:cNvPr id="1583" name="Text Box 89">
          <a:extLst>
            <a:ext uri="{FF2B5EF4-FFF2-40B4-BE49-F238E27FC236}">
              <a16:creationId xmlns:a16="http://schemas.microsoft.com/office/drawing/2014/main" id="{8DAD5BE7-77D2-4DCA-BEA1-D0D47985833A}"/>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2"/>
    <xdr:sp macro="" textlink="">
      <xdr:nvSpPr>
        <xdr:cNvPr id="1584" name="Text Box 90">
          <a:extLst>
            <a:ext uri="{FF2B5EF4-FFF2-40B4-BE49-F238E27FC236}">
              <a16:creationId xmlns:a16="http://schemas.microsoft.com/office/drawing/2014/main" id="{309E15AD-683E-4B30-8CB2-F2AF089119D8}"/>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2"/>
    <xdr:sp macro="" textlink="">
      <xdr:nvSpPr>
        <xdr:cNvPr id="1585" name="Text Box 87">
          <a:extLst>
            <a:ext uri="{FF2B5EF4-FFF2-40B4-BE49-F238E27FC236}">
              <a16:creationId xmlns:a16="http://schemas.microsoft.com/office/drawing/2014/main" id="{DE14E105-E5D8-46FD-B9AB-C100FCB256D9}"/>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2"/>
    <xdr:sp macro="" textlink="">
      <xdr:nvSpPr>
        <xdr:cNvPr id="1586" name="Text Box 88">
          <a:extLst>
            <a:ext uri="{FF2B5EF4-FFF2-40B4-BE49-F238E27FC236}">
              <a16:creationId xmlns:a16="http://schemas.microsoft.com/office/drawing/2014/main" id="{20DD4012-7394-4D0C-A6EB-A264BA01CAB0}"/>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2"/>
    <xdr:sp macro="" textlink="">
      <xdr:nvSpPr>
        <xdr:cNvPr id="1587" name="Text Box 89">
          <a:extLst>
            <a:ext uri="{FF2B5EF4-FFF2-40B4-BE49-F238E27FC236}">
              <a16:creationId xmlns:a16="http://schemas.microsoft.com/office/drawing/2014/main" id="{F2C95198-5CF0-4A85-9AB6-F0A2FBD61A8F}"/>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2"/>
    <xdr:sp macro="" textlink="">
      <xdr:nvSpPr>
        <xdr:cNvPr id="1588" name="Text Box 90">
          <a:extLst>
            <a:ext uri="{FF2B5EF4-FFF2-40B4-BE49-F238E27FC236}">
              <a16:creationId xmlns:a16="http://schemas.microsoft.com/office/drawing/2014/main" id="{D724CA71-47AD-43C5-ACB9-951A8E43A10A}"/>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2"/>
    <xdr:sp macro="" textlink="">
      <xdr:nvSpPr>
        <xdr:cNvPr id="1589" name="Text Box 87">
          <a:extLst>
            <a:ext uri="{FF2B5EF4-FFF2-40B4-BE49-F238E27FC236}">
              <a16:creationId xmlns:a16="http://schemas.microsoft.com/office/drawing/2014/main" id="{C756F9FB-8496-432D-AD63-8C5499467838}"/>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2"/>
    <xdr:sp macro="" textlink="">
      <xdr:nvSpPr>
        <xdr:cNvPr id="1590" name="Text Box 88">
          <a:extLst>
            <a:ext uri="{FF2B5EF4-FFF2-40B4-BE49-F238E27FC236}">
              <a16:creationId xmlns:a16="http://schemas.microsoft.com/office/drawing/2014/main" id="{CB4C47C6-CFED-418C-9D9E-5EC8C2994F18}"/>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2"/>
    <xdr:sp macro="" textlink="">
      <xdr:nvSpPr>
        <xdr:cNvPr id="1591" name="Text Box 89">
          <a:extLst>
            <a:ext uri="{FF2B5EF4-FFF2-40B4-BE49-F238E27FC236}">
              <a16:creationId xmlns:a16="http://schemas.microsoft.com/office/drawing/2014/main" id="{255EC1A5-D1EC-4810-BFFE-49C24B68D7FB}"/>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2"/>
    <xdr:sp macro="" textlink="">
      <xdr:nvSpPr>
        <xdr:cNvPr id="1592" name="Text Box 90">
          <a:extLst>
            <a:ext uri="{FF2B5EF4-FFF2-40B4-BE49-F238E27FC236}">
              <a16:creationId xmlns:a16="http://schemas.microsoft.com/office/drawing/2014/main" id="{46A4B87B-EF02-42C3-94D7-3E388C611746}"/>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2"/>
    <xdr:sp macro="" textlink="">
      <xdr:nvSpPr>
        <xdr:cNvPr id="1593" name="Text Box 87">
          <a:extLst>
            <a:ext uri="{FF2B5EF4-FFF2-40B4-BE49-F238E27FC236}">
              <a16:creationId xmlns:a16="http://schemas.microsoft.com/office/drawing/2014/main" id="{85E0BE90-763F-4DA0-8891-7712B9ADBC21}"/>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2"/>
    <xdr:sp macro="" textlink="">
      <xdr:nvSpPr>
        <xdr:cNvPr id="1594" name="Text Box 88">
          <a:extLst>
            <a:ext uri="{FF2B5EF4-FFF2-40B4-BE49-F238E27FC236}">
              <a16:creationId xmlns:a16="http://schemas.microsoft.com/office/drawing/2014/main" id="{45F8CE4A-AEC1-4842-9669-3B83A66BFD94}"/>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2"/>
    <xdr:sp macro="" textlink="">
      <xdr:nvSpPr>
        <xdr:cNvPr id="1595" name="Text Box 89">
          <a:extLst>
            <a:ext uri="{FF2B5EF4-FFF2-40B4-BE49-F238E27FC236}">
              <a16:creationId xmlns:a16="http://schemas.microsoft.com/office/drawing/2014/main" id="{21DC7E13-718C-4F67-A9E1-32A1624B8835}"/>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2"/>
    <xdr:sp macro="" textlink="">
      <xdr:nvSpPr>
        <xdr:cNvPr id="1596" name="Text Box 90">
          <a:extLst>
            <a:ext uri="{FF2B5EF4-FFF2-40B4-BE49-F238E27FC236}">
              <a16:creationId xmlns:a16="http://schemas.microsoft.com/office/drawing/2014/main" id="{D614C83B-039E-4C1F-8C8A-C9321A187057}"/>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2"/>
    <xdr:sp macro="" textlink="">
      <xdr:nvSpPr>
        <xdr:cNvPr id="1597" name="Text Box 87">
          <a:extLst>
            <a:ext uri="{FF2B5EF4-FFF2-40B4-BE49-F238E27FC236}">
              <a16:creationId xmlns:a16="http://schemas.microsoft.com/office/drawing/2014/main" id="{79EEDEF1-BE16-4587-BA35-0CEB13BF4156}"/>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2"/>
    <xdr:sp macro="" textlink="">
      <xdr:nvSpPr>
        <xdr:cNvPr id="1598" name="Text Box 88">
          <a:extLst>
            <a:ext uri="{FF2B5EF4-FFF2-40B4-BE49-F238E27FC236}">
              <a16:creationId xmlns:a16="http://schemas.microsoft.com/office/drawing/2014/main" id="{48FCEDE2-40F7-4F6E-BDA9-F03102AC415C}"/>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2"/>
    <xdr:sp macro="" textlink="">
      <xdr:nvSpPr>
        <xdr:cNvPr id="1599" name="Text Box 89">
          <a:extLst>
            <a:ext uri="{FF2B5EF4-FFF2-40B4-BE49-F238E27FC236}">
              <a16:creationId xmlns:a16="http://schemas.microsoft.com/office/drawing/2014/main" id="{8A0864B6-3388-4E4A-A7D2-4D08235D4AFF}"/>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2"/>
    <xdr:sp macro="" textlink="">
      <xdr:nvSpPr>
        <xdr:cNvPr id="1600" name="Text Box 90">
          <a:extLst>
            <a:ext uri="{FF2B5EF4-FFF2-40B4-BE49-F238E27FC236}">
              <a16:creationId xmlns:a16="http://schemas.microsoft.com/office/drawing/2014/main" id="{9E98A944-93A8-4805-B3B9-DDBB06025152}"/>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2"/>
    <xdr:sp macro="" textlink="">
      <xdr:nvSpPr>
        <xdr:cNvPr id="1601" name="Text Box 87">
          <a:extLst>
            <a:ext uri="{FF2B5EF4-FFF2-40B4-BE49-F238E27FC236}">
              <a16:creationId xmlns:a16="http://schemas.microsoft.com/office/drawing/2014/main" id="{81C71FA6-0D93-4FC5-8932-A87785FDA018}"/>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2"/>
    <xdr:sp macro="" textlink="">
      <xdr:nvSpPr>
        <xdr:cNvPr id="1602" name="Text Box 88">
          <a:extLst>
            <a:ext uri="{FF2B5EF4-FFF2-40B4-BE49-F238E27FC236}">
              <a16:creationId xmlns:a16="http://schemas.microsoft.com/office/drawing/2014/main" id="{C352C5E0-5944-42CC-9262-FD06B51B88F6}"/>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2"/>
    <xdr:sp macro="" textlink="">
      <xdr:nvSpPr>
        <xdr:cNvPr id="1603" name="Text Box 89">
          <a:extLst>
            <a:ext uri="{FF2B5EF4-FFF2-40B4-BE49-F238E27FC236}">
              <a16:creationId xmlns:a16="http://schemas.microsoft.com/office/drawing/2014/main" id="{876C633D-54D0-4E35-AF4E-AECB8F381186}"/>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2"/>
    <xdr:sp macro="" textlink="">
      <xdr:nvSpPr>
        <xdr:cNvPr id="1604" name="Text Box 90">
          <a:extLst>
            <a:ext uri="{FF2B5EF4-FFF2-40B4-BE49-F238E27FC236}">
              <a16:creationId xmlns:a16="http://schemas.microsoft.com/office/drawing/2014/main" id="{BE3CD110-EECB-4C56-B37F-003F34994514}"/>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2"/>
    <xdr:sp macro="" textlink="">
      <xdr:nvSpPr>
        <xdr:cNvPr id="1605" name="Text Box 87">
          <a:extLst>
            <a:ext uri="{FF2B5EF4-FFF2-40B4-BE49-F238E27FC236}">
              <a16:creationId xmlns:a16="http://schemas.microsoft.com/office/drawing/2014/main" id="{2D0D2EE2-B168-4DDF-A781-D1D3DD15382B}"/>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2"/>
    <xdr:sp macro="" textlink="">
      <xdr:nvSpPr>
        <xdr:cNvPr id="1606" name="Text Box 88">
          <a:extLst>
            <a:ext uri="{FF2B5EF4-FFF2-40B4-BE49-F238E27FC236}">
              <a16:creationId xmlns:a16="http://schemas.microsoft.com/office/drawing/2014/main" id="{56273B51-3ECD-4E24-966D-5ABAB177D317}"/>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2"/>
    <xdr:sp macro="" textlink="">
      <xdr:nvSpPr>
        <xdr:cNvPr id="1607" name="Text Box 89">
          <a:extLst>
            <a:ext uri="{FF2B5EF4-FFF2-40B4-BE49-F238E27FC236}">
              <a16:creationId xmlns:a16="http://schemas.microsoft.com/office/drawing/2014/main" id="{DB5BE215-D556-4535-BDA6-58590CA13691}"/>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2"/>
    <xdr:sp macro="" textlink="">
      <xdr:nvSpPr>
        <xdr:cNvPr id="1608" name="Text Box 90">
          <a:extLst>
            <a:ext uri="{FF2B5EF4-FFF2-40B4-BE49-F238E27FC236}">
              <a16:creationId xmlns:a16="http://schemas.microsoft.com/office/drawing/2014/main" id="{8D607432-546F-45AB-B467-B9CD7841AC35}"/>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20602"/>
    <xdr:sp macro="" textlink="">
      <xdr:nvSpPr>
        <xdr:cNvPr id="1609" name="Text Box 87">
          <a:extLst>
            <a:ext uri="{FF2B5EF4-FFF2-40B4-BE49-F238E27FC236}">
              <a16:creationId xmlns:a16="http://schemas.microsoft.com/office/drawing/2014/main" id="{71BF20B4-D854-4C46-B5FE-8F2A0F2DC37A}"/>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20602"/>
    <xdr:sp macro="" textlink="">
      <xdr:nvSpPr>
        <xdr:cNvPr id="1610" name="Text Box 88">
          <a:extLst>
            <a:ext uri="{FF2B5EF4-FFF2-40B4-BE49-F238E27FC236}">
              <a16:creationId xmlns:a16="http://schemas.microsoft.com/office/drawing/2014/main" id="{D0A83B78-345E-4861-AB54-81E642B4DCAC}"/>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20602"/>
    <xdr:sp macro="" textlink="">
      <xdr:nvSpPr>
        <xdr:cNvPr id="1611" name="Text Box 89">
          <a:extLst>
            <a:ext uri="{FF2B5EF4-FFF2-40B4-BE49-F238E27FC236}">
              <a16:creationId xmlns:a16="http://schemas.microsoft.com/office/drawing/2014/main" id="{E027CE22-6C71-4E88-A1BA-483F3ACB5A3D}"/>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20602"/>
    <xdr:sp macro="" textlink="">
      <xdr:nvSpPr>
        <xdr:cNvPr id="1612" name="Text Box 90">
          <a:extLst>
            <a:ext uri="{FF2B5EF4-FFF2-40B4-BE49-F238E27FC236}">
              <a16:creationId xmlns:a16="http://schemas.microsoft.com/office/drawing/2014/main" id="{FB8E5567-1430-44A8-A7EB-DC3F24425B7A}"/>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20602"/>
    <xdr:sp macro="" textlink="">
      <xdr:nvSpPr>
        <xdr:cNvPr id="1613" name="Text Box 87">
          <a:extLst>
            <a:ext uri="{FF2B5EF4-FFF2-40B4-BE49-F238E27FC236}">
              <a16:creationId xmlns:a16="http://schemas.microsoft.com/office/drawing/2014/main" id="{188BE7AB-C4F6-4FEF-92DB-3BB0166C543B}"/>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20602"/>
    <xdr:sp macro="" textlink="">
      <xdr:nvSpPr>
        <xdr:cNvPr id="1614" name="Text Box 88">
          <a:extLst>
            <a:ext uri="{FF2B5EF4-FFF2-40B4-BE49-F238E27FC236}">
              <a16:creationId xmlns:a16="http://schemas.microsoft.com/office/drawing/2014/main" id="{376FBEF7-5214-4F66-8730-965B4F494BB3}"/>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20602"/>
    <xdr:sp macro="" textlink="">
      <xdr:nvSpPr>
        <xdr:cNvPr id="1615" name="Text Box 89">
          <a:extLst>
            <a:ext uri="{FF2B5EF4-FFF2-40B4-BE49-F238E27FC236}">
              <a16:creationId xmlns:a16="http://schemas.microsoft.com/office/drawing/2014/main" id="{5D911E91-F2F4-42D6-B858-1904BF9757D4}"/>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20602"/>
    <xdr:sp macro="" textlink="">
      <xdr:nvSpPr>
        <xdr:cNvPr id="1616" name="Text Box 90">
          <a:extLst>
            <a:ext uri="{FF2B5EF4-FFF2-40B4-BE49-F238E27FC236}">
              <a16:creationId xmlns:a16="http://schemas.microsoft.com/office/drawing/2014/main" id="{308D6493-AA7E-4E22-B350-49073A523B62}"/>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20602"/>
    <xdr:sp macro="" textlink="">
      <xdr:nvSpPr>
        <xdr:cNvPr id="1617" name="Text Box 87">
          <a:extLst>
            <a:ext uri="{FF2B5EF4-FFF2-40B4-BE49-F238E27FC236}">
              <a16:creationId xmlns:a16="http://schemas.microsoft.com/office/drawing/2014/main" id="{4E97213A-ED84-471A-99D6-B21C499CB44F}"/>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20602"/>
    <xdr:sp macro="" textlink="">
      <xdr:nvSpPr>
        <xdr:cNvPr id="1618" name="Text Box 88">
          <a:extLst>
            <a:ext uri="{FF2B5EF4-FFF2-40B4-BE49-F238E27FC236}">
              <a16:creationId xmlns:a16="http://schemas.microsoft.com/office/drawing/2014/main" id="{E9C31A5E-70B9-4BB1-8B80-A2EFC14517F2}"/>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20602"/>
    <xdr:sp macro="" textlink="">
      <xdr:nvSpPr>
        <xdr:cNvPr id="1619" name="Text Box 89">
          <a:extLst>
            <a:ext uri="{FF2B5EF4-FFF2-40B4-BE49-F238E27FC236}">
              <a16:creationId xmlns:a16="http://schemas.microsoft.com/office/drawing/2014/main" id="{58DA7F60-CFC3-4D2E-BA39-BC6FDAD0416E}"/>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20602"/>
    <xdr:sp macro="" textlink="">
      <xdr:nvSpPr>
        <xdr:cNvPr id="1620" name="Text Box 90">
          <a:extLst>
            <a:ext uri="{FF2B5EF4-FFF2-40B4-BE49-F238E27FC236}">
              <a16:creationId xmlns:a16="http://schemas.microsoft.com/office/drawing/2014/main" id="{118313D6-AEA7-40DE-9955-85D4C38C074D}"/>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20602"/>
    <xdr:sp macro="" textlink="">
      <xdr:nvSpPr>
        <xdr:cNvPr id="1621" name="Text Box 87">
          <a:extLst>
            <a:ext uri="{FF2B5EF4-FFF2-40B4-BE49-F238E27FC236}">
              <a16:creationId xmlns:a16="http://schemas.microsoft.com/office/drawing/2014/main" id="{34DAE5C8-5B61-4909-8BE7-C295D4847C0F}"/>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20602"/>
    <xdr:sp macro="" textlink="">
      <xdr:nvSpPr>
        <xdr:cNvPr id="1622" name="Text Box 88">
          <a:extLst>
            <a:ext uri="{FF2B5EF4-FFF2-40B4-BE49-F238E27FC236}">
              <a16:creationId xmlns:a16="http://schemas.microsoft.com/office/drawing/2014/main" id="{D06D9412-DC3C-4C9C-87AE-3A48127C8FD8}"/>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20602"/>
    <xdr:sp macro="" textlink="">
      <xdr:nvSpPr>
        <xdr:cNvPr id="1623" name="Text Box 89">
          <a:extLst>
            <a:ext uri="{FF2B5EF4-FFF2-40B4-BE49-F238E27FC236}">
              <a16:creationId xmlns:a16="http://schemas.microsoft.com/office/drawing/2014/main" id="{00974B23-7A88-44CC-B77E-640F073CE629}"/>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20602"/>
    <xdr:sp macro="" textlink="">
      <xdr:nvSpPr>
        <xdr:cNvPr id="1624" name="Text Box 90">
          <a:extLst>
            <a:ext uri="{FF2B5EF4-FFF2-40B4-BE49-F238E27FC236}">
              <a16:creationId xmlns:a16="http://schemas.microsoft.com/office/drawing/2014/main" id="{4E63BEC7-71BA-4020-A643-68FF0B044F0B}"/>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20602"/>
    <xdr:sp macro="" textlink="">
      <xdr:nvSpPr>
        <xdr:cNvPr id="1625" name="Text Box 87">
          <a:extLst>
            <a:ext uri="{FF2B5EF4-FFF2-40B4-BE49-F238E27FC236}">
              <a16:creationId xmlns:a16="http://schemas.microsoft.com/office/drawing/2014/main" id="{54FB90DB-9764-4B77-9758-8CEEAD30E098}"/>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20602"/>
    <xdr:sp macro="" textlink="">
      <xdr:nvSpPr>
        <xdr:cNvPr id="1626" name="Text Box 88">
          <a:extLst>
            <a:ext uri="{FF2B5EF4-FFF2-40B4-BE49-F238E27FC236}">
              <a16:creationId xmlns:a16="http://schemas.microsoft.com/office/drawing/2014/main" id="{6C662765-0084-4AEF-BE64-F295368298E7}"/>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20602"/>
    <xdr:sp macro="" textlink="">
      <xdr:nvSpPr>
        <xdr:cNvPr id="1627" name="Text Box 89">
          <a:extLst>
            <a:ext uri="{FF2B5EF4-FFF2-40B4-BE49-F238E27FC236}">
              <a16:creationId xmlns:a16="http://schemas.microsoft.com/office/drawing/2014/main" id="{6516514E-F527-4843-B174-17B1D277374A}"/>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20602"/>
    <xdr:sp macro="" textlink="">
      <xdr:nvSpPr>
        <xdr:cNvPr id="1628" name="Text Box 90">
          <a:extLst>
            <a:ext uri="{FF2B5EF4-FFF2-40B4-BE49-F238E27FC236}">
              <a16:creationId xmlns:a16="http://schemas.microsoft.com/office/drawing/2014/main" id="{64D0018A-419D-4F3A-96EB-07A18FEB8C9A}"/>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20602"/>
    <xdr:sp macro="" textlink="">
      <xdr:nvSpPr>
        <xdr:cNvPr id="1629" name="Text Box 87">
          <a:extLst>
            <a:ext uri="{FF2B5EF4-FFF2-40B4-BE49-F238E27FC236}">
              <a16:creationId xmlns:a16="http://schemas.microsoft.com/office/drawing/2014/main" id="{B329345C-E663-434D-869B-9FAA33F256A0}"/>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20602"/>
    <xdr:sp macro="" textlink="">
      <xdr:nvSpPr>
        <xdr:cNvPr id="1630" name="Text Box 88">
          <a:extLst>
            <a:ext uri="{FF2B5EF4-FFF2-40B4-BE49-F238E27FC236}">
              <a16:creationId xmlns:a16="http://schemas.microsoft.com/office/drawing/2014/main" id="{477FF2F6-C0F6-481A-839E-E4A92B7113FF}"/>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20602"/>
    <xdr:sp macro="" textlink="">
      <xdr:nvSpPr>
        <xdr:cNvPr id="1631" name="Text Box 89">
          <a:extLst>
            <a:ext uri="{FF2B5EF4-FFF2-40B4-BE49-F238E27FC236}">
              <a16:creationId xmlns:a16="http://schemas.microsoft.com/office/drawing/2014/main" id="{3C393B36-CB80-4AC9-92F5-0078F87030D8}"/>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20602"/>
    <xdr:sp macro="" textlink="">
      <xdr:nvSpPr>
        <xdr:cNvPr id="1632" name="Text Box 90">
          <a:extLst>
            <a:ext uri="{FF2B5EF4-FFF2-40B4-BE49-F238E27FC236}">
              <a16:creationId xmlns:a16="http://schemas.microsoft.com/office/drawing/2014/main" id="{A1574FFD-8067-44EF-832D-F39436D79518}"/>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633" name="Text Box 87">
          <a:extLst>
            <a:ext uri="{FF2B5EF4-FFF2-40B4-BE49-F238E27FC236}">
              <a16:creationId xmlns:a16="http://schemas.microsoft.com/office/drawing/2014/main" id="{B7DA0E75-735B-4041-9CA5-F14B560D8FD0}"/>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634" name="Text Box 88">
          <a:extLst>
            <a:ext uri="{FF2B5EF4-FFF2-40B4-BE49-F238E27FC236}">
              <a16:creationId xmlns:a16="http://schemas.microsoft.com/office/drawing/2014/main" id="{657A53E7-9365-4A77-A509-D2A9078B1068}"/>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635" name="Text Box 89">
          <a:extLst>
            <a:ext uri="{FF2B5EF4-FFF2-40B4-BE49-F238E27FC236}">
              <a16:creationId xmlns:a16="http://schemas.microsoft.com/office/drawing/2014/main" id="{48326EFD-F83F-40A5-B130-052B2413DFF7}"/>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636" name="Text Box 90">
          <a:extLst>
            <a:ext uri="{FF2B5EF4-FFF2-40B4-BE49-F238E27FC236}">
              <a16:creationId xmlns:a16="http://schemas.microsoft.com/office/drawing/2014/main" id="{02B05D2F-DABA-445A-8780-8B3C732BC55D}"/>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637" name="Text Box 87">
          <a:extLst>
            <a:ext uri="{FF2B5EF4-FFF2-40B4-BE49-F238E27FC236}">
              <a16:creationId xmlns:a16="http://schemas.microsoft.com/office/drawing/2014/main" id="{F3CD6265-0D62-4299-AEC8-3B5215925E27}"/>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638" name="Text Box 88">
          <a:extLst>
            <a:ext uri="{FF2B5EF4-FFF2-40B4-BE49-F238E27FC236}">
              <a16:creationId xmlns:a16="http://schemas.microsoft.com/office/drawing/2014/main" id="{569E8231-85FA-47FF-8A44-004C5FAE6EB2}"/>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639" name="Text Box 89">
          <a:extLst>
            <a:ext uri="{FF2B5EF4-FFF2-40B4-BE49-F238E27FC236}">
              <a16:creationId xmlns:a16="http://schemas.microsoft.com/office/drawing/2014/main" id="{D561E9A8-6F0F-41DA-916C-0134EE95F8B8}"/>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640" name="Text Box 90">
          <a:extLst>
            <a:ext uri="{FF2B5EF4-FFF2-40B4-BE49-F238E27FC236}">
              <a16:creationId xmlns:a16="http://schemas.microsoft.com/office/drawing/2014/main" id="{19698E8C-65AE-4ACE-9117-2836DFAD1D58}"/>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641" name="Text Box 87">
          <a:extLst>
            <a:ext uri="{FF2B5EF4-FFF2-40B4-BE49-F238E27FC236}">
              <a16:creationId xmlns:a16="http://schemas.microsoft.com/office/drawing/2014/main" id="{BDD7E0E0-B0AA-4017-8B69-DC2A3446D292}"/>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642" name="Text Box 88">
          <a:extLst>
            <a:ext uri="{FF2B5EF4-FFF2-40B4-BE49-F238E27FC236}">
              <a16:creationId xmlns:a16="http://schemas.microsoft.com/office/drawing/2014/main" id="{F7BA4C28-0141-48EB-B52A-4D81EAD3CE4C}"/>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643" name="Text Box 89">
          <a:extLst>
            <a:ext uri="{FF2B5EF4-FFF2-40B4-BE49-F238E27FC236}">
              <a16:creationId xmlns:a16="http://schemas.microsoft.com/office/drawing/2014/main" id="{5C98CB0B-6436-4CC3-A728-D7BF01CA7D60}"/>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644" name="Text Box 90">
          <a:extLst>
            <a:ext uri="{FF2B5EF4-FFF2-40B4-BE49-F238E27FC236}">
              <a16:creationId xmlns:a16="http://schemas.microsoft.com/office/drawing/2014/main" id="{4C0D5749-34B9-45E8-867A-A71331F39D5C}"/>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645" name="Text Box 87">
          <a:extLst>
            <a:ext uri="{FF2B5EF4-FFF2-40B4-BE49-F238E27FC236}">
              <a16:creationId xmlns:a16="http://schemas.microsoft.com/office/drawing/2014/main" id="{12D421F6-1E84-476E-AA33-97E6C232A90F}"/>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646" name="Text Box 88">
          <a:extLst>
            <a:ext uri="{FF2B5EF4-FFF2-40B4-BE49-F238E27FC236}">
              <a16:creationId xmlns:a16="http://schemas.microsoft.com/office/drawing/2014/main" id="{02A99E48-DE5D-4815-9528-3AE1624E562E}"/>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647" name="Text Box 89">
          <a:extLst>
            <a:ext uri="{FF2B5EF4-FFF2-40B4-BE49-F238E27FC236}">
              <a16:creationId xmlns:a16="http://schemas.microsoft.com/office/drawing/2014/main" id="{9AAE60F9-72E9-4C8F-A690-C308BD069727}"/>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648" name="Text Box 90">
          <a:extLst>
            <a:ext uri="{FF2B5EF4-FFF2-40B4-BE49-F238E27FC236}">
              <a16:creationId xmlns:a16="http://schemas.microsoft.com/office/drawing/2014/main" id="{737D71D2-A9D3-452A-B99B-5F425DEDDD11}"/>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649" name="Text Box 87">
          <a:extLst>
            <a:ext uri="{FF2B5EF4-FFF2-40B4-BE49-F238E27FC236}">
              <a16:creationId xmlns:a16="http://schemas.microsoft.com/office/drawing/2014/main" id="{BC43E045-6297-4A7F-89D4-CA2C5DD68DA5}"/>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650" name="Text Box 88">
          <a:extLst>
            <a:ext uri="{FF2B5EF4-FFF2-40B4-BE49-F238E27FC236}">
              <a16:creationId xmlns:a16="http://schemas.microsoft.com/office/drawing/2014/main" id="{D4C469C5-EDD6-4B2F-B121-7682A962A57C}"/>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651" name="Text Box 89">
          <a:extLst>
            <a:ext uri="{FF2B5EF4-FFF2-40B4-BE49-F238E27FC236}">
              <a16:creationId xmlns:a16="http://schemas.microsoft.com/office/drawing/2014/main" id="{6EDD79B7-D83E-4CF5-A7CB-87EF4DE292DD}"/>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652" name="Text Box 90">
          <a:extLst>
            <a:ext uri="{FF2B5EF4-FFF2-40B4-BE49-F238E27FC236}">
              <a16:creationId xmlns:a16="http://schemas.microsoft.com/office/drawing/2014/main" id="{DF8EA6D0-1123-410C-A745-471F80C05380}"/>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653" name="Text Box 87">
          <a:extLst>
            <a:ext uri="{FF2B5EF4-FFF2-40B4-BE49-F238E27FC236}">
              <a16:creationId xmlns:a16="http://schemas.microsoft.com/office/drawing/2014/main" id="{5CB2D828-515E-4ACD-AD37-44459AAD8067}"/>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654" name="Text Box 88">
          <a:extLst>
            <a:ext uri="{FF2B5EF4-FFF2-40B4-BE49-F238E27FC236}">
              <a16:creationId xmlns:a16="http://schemas.microsoft.com/office/drawing/2014/main" id="{06D99872-1A95-4407-A031-52864FCD3C18}"/>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655" name="Text Box 89">
          <a:extLst>
            <a:ext uri="{FF2B5EF4-FFF2-40B4-BE49-F238E27FC236}">
              <a16:creationId xmlns:a16="http://schemas.microsoft.com/office/drawing/2014/main" id="{8E50AEE9-1336-4550-8A57-858385E0C594}"/>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656" name="Text Box 90">
          <a:extLst>
            <a:ext uri="{FF2B5EF4-FFF2-40B4-BE49-F238E27FC236}">
              <a16:creationId xmlns:a16="http://schemas.microsoft.com/office/drawing/2014/main" id="{8C938AF7-4A7E-43CD-9C82-2F435FEC528E}"/>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657" name="Text Box 87">
          <a:extLst>
            <a:ext uri="{FF2B5EF4-FFF2-40B4-BE49-F238E27FC236}">
              <a16:creationId xmlns:a16="http://schemas.microsoft.com/office/drawing/2014/main" id="{A80E4016-3EBB-45C8-B5DC-6B1B8F005F83}"/>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658" name="Text Box 88">
          <a:extLst>
            <a:ext uri="{FF2B5EF4-FFF2-40B4-BE49-F238E27FC236}">
              <a16:creationId xmlns:a16="http://schemas.microsoft.com/office/drawing/2014/main" id="{F51D3AB3-3521-4F45-BB4D-70C59CD5C855}"/>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659" name="Text Box 89">
          <a:extLst>
            <a:ext uri="{FF2B5EF4-FFF2-40B4-BE49-F238E27FC236}">
              <a16:creationId xmlns:a16="http://schemas.microsoft.com/office/drawing/2014/main" id="{BEF06BE1-A2EC-4637-989F-0774A64C07D0}"/>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660" name="Text Box 90">
          <a:extLst>
            <a:ext uri="{FF2B5EF4-FFF2-40B4-BE49-F238E27FC236}">
              <a16:creationId xmlns:a16="http://schemas.microsoft.com/office/drawing/2014/main" id="{34E51FFE-4A4D-49E5-B71C-A9EF768B9500}"/>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661" name="Text Box 87">
          <a:extLst>
            <a:ext uri="{FF2B5EF4-FFF2-40B4-BE49-F238E27FC236}">
              <a16:creationId xmlns:a16="http://schemas.microsoft.com/office/drawing/2014/main" id="{364877AE-C06A-4E80-963B-EC5678915587}"/>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662" name="Text Box 88">
          <a:extLst>
            <a:ext uri="{FF2B5EF4-FFF2-40B4-BE49-F238E27FC236}">
              <a16:creationId xmlns:a16="http://schemas.microsoft.com/office/drawing/2014/main" id="{1479C4FA-3A13-4B99-8CD5-27DB77201EE6}"/>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663" name="Text Box 89">
          <a:extLst>
            <a:ext uri="{FF2B5EF4-FFF2-40B4-BE49-F238E27FC236}">
              <a16:creationId xmlns:a16="http://schemas.microsoft.com/office/drawing/2014/main" id="{8387FEF0-FD39-4B06-BFD2-7AD05E3C9810}"/>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664" name="Text Box 90">
          <a:extLst>
            <a:ext uri="{FF2B5EF4-FFF2-40B4-BE49-F238E27FC236}">
              <a16:creationId xmlns:a16="http://schemas.microsoft.com/office/drawing/2014/main" id="{DA4CDB40-2878-4ECF-BDE0-ECA39E81C517}"/>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665" name="Text Box 87">
          <a:extLst>
            <a:ext uri="{FF2B5EF4-FFF2-40B4-BE49-F238E27FC236}">
              <a16:creationId xmlns:a16="http://schemas.microsoft.com/office/drawing/2014/main" id="{CBE8D7C0-7C99-4B85-B05C-033BA95C76A8}"/>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666" name="Text Box 88">
          <a:extLst>
            <a:ext uri="{FF2B5EF4-FFF2-40B4-BE49-F238E27FC236}">
              <a16:creationId xmlns:a16="http://schemas.microsoft.com/office/drawing/2014/main" id="{54AD39D0-F280-4AC7-8188-FFC0549B7993}"/>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667" name="Text Box 89">
          <a:extLst>
            <a:ext uri="{FF2B5EF4-FFF2-40B4-BE49-F238E27FC236}">
              <a16:creationId xmlns:a16="http://schemas.microsoft.com/office/drawing/2014/main" id="{B3EA8C1B-6B8B-43D1-BAA3-A06DA5BC7D84}"/>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668" name="Text Box 90">
          <a:extLst>
            <a:ext uri="{FF2B5EF4-FFF2-40B4-BE49-F238E27FC236}">
              <a16:creationId xmlns:a16="http://schemas.microsoft.com/office/drawing/2014/main" id="{5EBA3A0E-296C-4351-94C0-165FD9F5F4B2}"/>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669" name="Text Box 87">
          <a:extLst>
            <a:ext uri="{FF2B5EF4-FFF2-40B4-BE49-F238E27FC236}">
              <a16:creationId xmlns:a16="http://schemas.microsoft.com/office/drawing/2014/main" id="{ED8FA06F-D7F7-46B1-AA67-F715A7892202}"/>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670" name="Text Box 88">
          <a:extLst>
            <a:ext uri="{FF2B5EF4-FFF2-40B4-BE49-F238E27FC236}">
              <a16:creationId xmlns:a16="http://schemas.microsoft.com/office/drawing/2014/main" id="{693E99E5-70BD-4C10-A86B-3001F2822267}"/>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671" name="Text Box 89">
          <a:extLst>
            <a:ext uri="{FF2B5EF4-FFF2-40B4-BE49-F238E27FC236}">
              <a16:creationId xmlns:a16="http://schemas.microsoft.com/office/drawing/2014/main" id="{3271EFF5-4A52-452F-B066-5825155F1EDF}"/>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672" name="Text Box 90">
          <a:extLst>
            <a:ext uri="{FF2B5EF4-FFF2-40B4-BE49-F238E27FC236}">
              <a16:creationId xmlns:a16="http://schemas.microsoft.com/office/drawing/2014/main" id="{B960E20C-6C4F-46BB-A542-61257ECF558F}"/>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673" name="Text Box 87">
          <a:extLst>
            <a:ext uri="{FF2B5EF4-FFF2-40B4-BE49-F238E27FC236}">
              <a16:creationId xmlns:a16="http://schemas.microsoft.com/office/drawing/2014/main" id="{1FD60326-0344-439B-ABD6-A8B21BC8DB82}"/>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674" name="Text Box 88">
          <a:extLst>
            <a:ext uri="{FF2B5EF4-FFF2-40B4-BE49-F238E27FC236}">
              <a16:creationId xmlns:a16="http://schemas.microsoft.com/office/drawing/2014/main" id="{49E43EF9-371D-4373-A596-9D34BED675A5}"/>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675" name="Text Box 89">
          <a:extLst>
            <a:ext uri="{FF2B5EF4-FFF2-40B4-BE49-F238E27FC236}">
              <a16:creationId xmlns:a16="http://schemas.microsoft.com/office/drawing/2014/main" id="{4954A121-1181-4C57-86A8-01352C68420F}"/>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676" name="Text Box 90">
          <a:extLst>
            <a:ext uri="{FF2B5EF4-FFF2-40B4-BE49-F238E27FC236}">
              <a16:creationId xmlns:a16="http://schemas.microsoft.com/office/drawing/2014/main" id="{59152635-2A8E-4371-82A8-C3AFF5893129}"/>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677" name="Text Box 87">
          <a:extLst>
            <a:ext uri="{FF2B5EF4-FFF2-40B4-BE49-F238E27FC236}">
              <a16:creationId xmlns:a16="http://schemas.microsoft.com/office/drawing/2014/main" id="{C0A3271D-B26A-4E8D-9226-A86D92F2FF51}"/>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678" name="Text Box 88">
          <a:extLst>
            <a:ext uri="{FF2B5EF4-FFF2-40B4-BE49-F238E27FC236}">
              <a16:creationId xmlns:a16="http://schemas.microsoft.com/office/drawing/2014/main" id="{FBC02748-E2A0-4AB1-869A-FDC979A064B4}"/>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679" name="Text Box 89">
          <a:extLst>
            <a:ext uri="{FF2B5EF4-FFF2-40B4-BE49-F238E27FC236}">
              <a16:creationId xmlns:a16="http://schemas.microsoft.com/office/drawing/2014/main" id="{A3BDD4BE-79B2-4A57-A74F-CAB8B923BB67}"/>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680" name="Text Box 90">
          <a:extLst>
            <a:ext uri="{FF2B5EF4-FFF2-40B4-BE49-F238E27FC236}">
              <a16:creationId xmlns:a16="http://schemas.microsoft.com/office/drawing/2014/main" id="{E82A7D10-334D-4A54-9980-E435DAB7959E}"/>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681" name="Text Box 87">
          <a:extLst>
            <a:ext uri="{FF2B5EF4-FFF2-40B4-BE49-F238E27FC236}">
              <a16:creationId xmlns:a16="http://schemas.microsoft.com/office/drawing/2014/main" id="{189995A3-E8ED-44DB-9903-C646E14863DD}"/>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682" name="Text Box 88">
          <a:extLst>
            <a:ext uri="{FF2B5EF4-FFF2-40B4-BE49-F238E27FC236}">
              <a16:creationId xmlns:a16="http://schemas.microsoft.com/office/drawing/2014/main" id="{2EA5C855-690E-4CA8-8A44-DD890BCD7919}"/>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683" name="Text Box 89">
          <a:extLst>
            <a:ext uri="{FF2B5EF4-FFF2-40B4-BE49-F238E27FC236}">
              <a16:creationId xmlns:a16="http://schemas.microsoft.com/office/drawing/2014/main" id="{B2D31091-E42F-4CBA-BDD3-6B55779FA8E0}"/>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684" name="Text Box 90">
          <a:extLst>
            <a:ext uri="{FF2B5EF4-FFF2-40B4-BE49-F238E27FC236}">
              <a16:creationId xmlns:a16="http://schemas.microsoft.com/office/drawing/2014/main" id="{E838E12B-9514-4DB4-B4DA-9761D5A4D389}"/>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685" name="Text Box 87">
          <a:extLst>
            <a:ext uri="{FF2B5EF4-FFF2-40B4-BE49-F238E27FC236}">
              <a16:creationId xmlns:a16="http://schemas.microsoft.com/office/drawing/2014/main" id="{01E86C4B-610F-4CF2-A7EF-435996812E6A}"/>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686" name="Text Box 88">
          <a:extLst>
            <a:ext uri="{FF2B5EF4-FFF2-40B4-BE49-F238E27FC236}">
              <a16:creationId xmlns:a16="http://schemas.microsoft.com/office/drawing/2014/main" id="{2665B307-4FDA-4F3D-9AEE-C1EBA3222F61}"/>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687" name="Text Box 89">
          <a:extLst>
            <a:ext uri="{FF2B5EF4-FFF2-40B4-BE49-F238E27FC236}">
              <a16:creationId xmlns:a16="http://schemas.microsoft.com/office/drawing/2014/main" id="{4F499D22-8818-4A27-AE9F-7B03B4454388}"/>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688" name="Text Box 90">
          <a:extLst>
            <a:ext uri="{FF2B5EF4-FFF2-40B4-BE49-F238E27FC236}">
              <a16:creationId xmlns:a16="http://schemas.microsoft.com/office/drawing/2014/main" id="{BED75D67-174D-41FF-8B26-207A5CEC21C2}"/>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689" name="Text Box 87">
          <a:extLst>
            <a:ext uri="{FF2B5EF4-FFF2-40B4-BE49-F238E27FC236}">
              <a16:creationId xmlns:a16="http://schemas.microsoft.com/office/drawing/2014/main" id="{18F6F6F3-FA15-475F-A62A-3FB7489B66C2}"/>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690" name="Text Box 88">
          <a:extLst>
            <a:ext uri="{FF2B5EF4-FFF2-40B4-BE49-F238E27FC236}">
              <a16:creationId xmlns:a16="http://schemas.microsoft.com/office/drawing/2014/main" id="{10B4DDA4-3F0A-42C7-AA83-ECA6426AD87B}"/>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691" name="Text Box 89">
          <a:extLst>
            <a:ext uri="{FF2B5EF4-FFF2-40B4-BE49-F238E27FC236}">
              <a16:creationId xmlns:a16="http://schemas.microsoft.com/office/drawing/2014/main" id="{14D11B0E-7E0A-459F-B32B-317F6798D37C}"/>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692" name="Text Box 90">
          <a:extLst>
            <a:ext uri="{FF2B5EF4-FFF2-40B4-BE49-F238E27FC236}">
              <a16:creationId xmlns:a16="http://schemas.microsoft.com/office/drawing/2014/main" id="{6ACC4FAF-A536-4648-93D3-7305E01B8EBF}"/>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693" name="Text Box 87">
          <a:extLst>
            <a:ext uri="{FF2B5EF4-FFF2-40B4-BE49-F238E27FC236}">
              <a16:creationId xmlns:a16="http://schemas.microsoft.com/office/drawing/2014/main" id="{4AAE3C3B-06CF-4947-8C9A-099CC083D86B}"/>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694" name="Text Box 88">
          <a:extLst>
            <a:ext uri="{FF2B5EF4-FFF2-40B4-BE49-F238E27FC236}">
              <a16:creationId xmlns:a16="http://schemas.microsoft.com/office/drawing/2014/main" id="{00764EC9-CE37-4B0E-8937-AAAD51870F82}"/>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695" name="Text Box 89">
          <a:extLst>
            <a:ext uri="{FF2B5EF4-FFF2-40B4-BE49-F238E27FC236}">
              <a16:creationId xmlns:a16="http://schemas.microsoft.com/office/drawing/2014/main" id="{08C0D20E-0ADA-46F8-A2ED-C884DA30F244}"/>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696" name="Text Box 90">
          <a:extLst>
            <a:ext uri="{FF2B5EF4-FFF2-40B4-BE49-F238E27FC236}">
              <a16:creationId xmlns:a16="http://schemas.microsoft.com/office/drawing/2014/main" id="{45185934-64F8-422A-8D5E-860A1CC8A30F}"/>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697" name="Text Box 87">
          <a:extLst>
            <a:ext uri="{FF2B5EF4-FFF2-40B4-BE49-F238E27FC236}">
              <a16:creationId xmlns:a16="http://schemas.microsoft.com/office/drawing/2014/main" id="{9A3994DE-DE89-4F73-892A-FF57D1B42FA7}"/>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698" name="Text Box 88">
          <a:extLst>
            <a:ext uri="{FF2B5EF4-FFF2-40B4-BE49-F238E27FC236}">
              <a16:creationId xmlns:a16="http://schemas.microsoft.com/office/drawing/2014/main" id="{9A687C95-3D23-4B09-9857-A6F01272EAD7}"/>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699" name="Text Box 89">
          <a:extLst>
            <a:ext uri="{FF2B5EF4-FFF2-40B4-BE49-F238E27FC236}">
              <a16:creationId xmlns:a16="http://schemas.microsoft.com/office/drawing/2014/main" id="{4DA9A248-73BF-4367-8795-88232878184D}"/>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700" name="Text Box 90">
          <a:extLst>
            <a:ext uri="{FF2B5EF4-FFF2-40B4-BE49-F238E27FC236}">
              <a16:creationId xmlns:a16="http://schemas.microsoft.com/office/drawing/2014/main" id="{879301BB-C4FF-42FB-BF78-0DC2393E6F59}"/>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701" name="Text Box 87">
          <a:extLst>
            <a:ext uri="{FF2B5EF4-FFF2-40B4-BE49-F238E27FC236}">
              <a16:creationId xmlns:a16="http://schemas.microsoft.com/office/drawing/2014/main" id="{96A06C58-C59B-45A1-8290-29103712549B}"/>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702" name="Text Box 88">
          <a:extLst>
            <a:ext uri="{FF2B5EF4-FFF2-40B4-BE49-F238E27FC236}">
              <a16:creationId xmlns:a16="http://schemas.microsoft.com/office/drawing/2014/main" id="{3D417E1C-308D-4C3C-9056-FC748E674D91}"/>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703" name="Text Box 89">
          <a:extLst>
            <a:ext uri="{FF2B5EF4-FFF2-40B4-BE49-F238E27FC236}">
              <a16:creationId xmlns:a16="http://schemas.microsoft.com/office/drawing/2014/main" id="{B7A74F83-C24E-430A-B321-B0D97150C122}"/>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704" name="Text Box 90">
          <a:extLst>
            <a:ext uri="{FF2B5EF4-FFF2-40B4-BE49-F238E27FC236}">
              <a16:creationId xmlns:a16="http://schemas.microsoft.com/office/drawing/2014/main" id="{507A4C58-E8BC-4454-973B-4D4C0E5967DB}"/>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705" name="Text Box 87">
          <a:extLst>
            <a:ext uri="{FF2B5EF4-FFF2-40B4-BE49-F238E27FC236}">
              <a16:creationId xmlns:a16="http://schemas.microsoft.com/office/drawing/2014/main" id="{A8C9DB47-526C-467B-ACAA-6357D34AFCBC}"/>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706" name="Text Box 88">
          <a:extLst>
            <a:ext uri="{FF2B5EF4-FFF2-40B4-BE49-F238E27FC236}">
              <a16:creationId xmlns:a16="http://schemas.microsoft.com/office/drawing/2014/main" id="{56209D98-8ABA-444A-8BC3-93C93BD80E60}"/>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707" name="Text Box 89">
          <a:extLst>
            <a:ext uri="{FF2B5EF4-FFF2-40B4-BE49-F238E27FC236}">
              <a16:creationId xmlns:a16="http://schemas.microsoft.com/office/drawing/2014/main" id="{DCEF0910-E6B2-499B-8726-8D88CCF97070}"/>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708" name="Text Box 90">
          <a:extLst>
            <a:ext uri="{FF2B5EF4-FFF2-40B4-BE49-F238E27FC236}">
              <a16:creationId xmlns:a16="http://schemas.microsoft.com/office/drawing/2014/main" id="{C46981BA-60C2-4798-9CE2-24CD68AF67F7}"/>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709" name="Text Box 87">
          <a:extLst>
            <a:ext uri="{FF2B5EF4-FFF2-40B4-BE49-F238E27FC236}">
              <a16:creationId xmlns:a16="http://schemas.microsoft.com/office/drawing/2014/main" id="{AFEC38BC-3FD6-4EDC-A897-E136AF0CB433}"/>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710" name="Text Box 88">
          <a:extLst>
            <a:ext uri="{FF2B5EF4-FFF2-40B4-BE49-F238E27FC236}">
              <a16:creationId xmlns:a16="http://schemas.microsoft.com/office/drawing/2014/main" id="{BF1314D0-339D-4CEB-9D28-1B110061B7BE}"/>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711" name="Text Box 89">
          <a:extLst>
            <a:ext uri="{FF2B5EF4-FFF2-40B4-BE49-F238E27FC236}">
              <a16:creationId xmlns:a16="http://schemas.microsoft.com/office/drawing/2014/main" id="{06E12E3B-5056-4FA6-877F-445D79FAA34A}"/>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712" name="Text Box 90">
          <a:extLst>
            <a:ext uri="{FF2B5EF4-FFF2-40B4-BE49-F238E27FC236}">
              <a16:creationId xmlns:a16="http://schemas.microsoft.com/office/drawing/2014/main" id="{72506A42-C7BF-4E9F-A5F3-B78C6543E210}"/>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713" name="Text Box 87">
          <a:extLst>
            <a:ext uri="{FF2B5EF4-FFF2-40B4-BE49-F238E27FC236}">
              <a16:creationId xmlns:a16="http://schemas.microsoft.com/office/drawing/2014/main" id="{2E2A42B0-44E1-4212-B491-297EB641DF14}"/>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714" name="Text Box 88">
          <a:extLst>
            <a:ext uri="{FF2B5EF4-FFF2-40B4-BE49-F238E27FC236}">
              <a16:creationId xmlns:a16="http://schemas.microsoft.com/office/drawing/2014/main" id="{DF2CDF9D-1EDC-4E8F-B8A9-19ABF6EA8DE6}"/>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715" name="Text Box 89">
          <a:extLst>
            <a:ext uri="{FF2B5EF4-FFF2-40B4-BE49-F238E27FC236}">
              <a16:creationId xmlns:a16="http://schemas.microsoft.com/office/drawing/2014/main" id="{5B92EB93-E52C-4CB2-8C5F-17FB47A40BD6}"/>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716" name="Text Box 90">
          <a:extLst>
            <a:ext uri="{FF2B5EF4-FFF2-40B4-BE49-F238E27FC236}">
              <a16:creationId xmlns:a16="http://schemas.microsoft.com/office/drawing/2014/main" id="{E0FC360F-0213-488A-A676-9F8A4A67B765}"/>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717" name="Text Box 87">
          <a:extLst>
            <a:ext uri="{FF2B5EF4-FFF2-40B4-BE49-F238E27FC236}">
              <a16:creationId xmlns:a16="http://schemas.microsoft.com/office/drawing/2014/main" id="{EAB01CAB-FAED-41F5-AA91-75D2F02BFD18}"/>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718" name="Text Box 88">
          <a:extLst>
            <a:ext uri="{FF2B5EF4-FFF2-40B4-BE49-F238E27FC236}">
              <a16:creationId xmlns:a16="http://schemas.microsoft.com/office/drawing/2014/main" id="{C0068083-F769-4605-86B2-41D014E5437F}"/>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719" name="Text Box 89">
          <a:extLst>
            <a:ext uri="{FF2B5EF4-FFF2-40B4-BE49-F238E27FC236}">
              <a16:creationId xmlns:a16="http://schemas.microsoft.com/office/drawing/2014/main" id="{34EB2309-B1AF-4D5C-B623-F5E96CDCF56D}"/>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720" name="Text Box 90">
          <a:extLst>
            <a:ext uri="{FF2B5EF4-FFF2-40B4-BE49-F238E27FC236}">
              <a16:creationId xmlns:a16="http://schemas.microsoft.com/office/drawing/2014/main" id="{E60767F0-A4F4-426A-894E-BD6AA228BF46}"/>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721" name="Text Box 87">
          <a:extLst>
            <a:ext uri="{FF2B5EF4-FFF2-40B4-BE49-F238E27FC236}">
              <a16:creationId xmlns:a16="http://schemas.microsoft.com/office/drawing/2014/main" id="{0083C841-58F7-4C05-B6FF-00D3DA49E0D1}"/>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722" name="Text Box 88">
          <a:extLst>
            <a:ext uri="{FF2B5EF4-FFF2-40B4-BE49-F238E27FC236}">
              <a16:creationId xmlns:a16="http://schemas.microsoft.com/office/drawing/2014/main" id="{9765546F-8340-4453-9495-77B652637744}"/>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723" name="Text Box 89">
          <a:extLst>
            <a:ext uri="{FF2B5EF4-FFF2-40B4-BE49-F238E27FC236}">
              <a16:creationId xmlns:a16="http://schemas.microsoft.com/office/drawing/2014/main" id="{5DC396CB-734F-4694-A8AE-DAFFA88A3B7A}"/>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724" name="Text Box 90">
          <a:extLst>
            <a:ext uri="{FF2B5EF4-FFF2-40B4-BE49-F238E27FC236}">
              <a16:creationId xmlns:a16="http://schemas.microsoft.com/office/drawing/2014/main" id="{B01B6BF5-9C2C-4F86-9609-21D879C714D6}"/>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725" name="Text Box 87">
          <a:extLst>
            <a:ext uri="{FF2B5EF4-FFF2-40B4-BE49-F238E27FC236}">
              <a16:creationId xmlns:a16="http://schemas.microsoft.com/office/drawing/2014/main" id="{012C03CF-E787-4413-90E2-68A03D6E8A42}"/>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726" name="Text Box 88">
          <a:extLst>
            <a:ext uri="{FF2B5EF4-FFF2-40B4-BE49-F238E27FC236}">
              <a16:creationId xmlns:a16="http://schemas.microsoft.com/office/drawing/2014/main" id="{1B1FE574-8B0F-499A-B0C8-4CCD7FFAB50D}"/>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727" name="Text Box 89">
          <a:extLst>
            <a:ext uri="{FF2B5EF4-FFF2-40B4-BE49-F238E27FC236}">
              <a16:creationId xmlns:a16="http://schemas.microsoft.com/office/drawing/2014/main" id="{7044C67A-DC1D-43A1-AE03-A2D7A111D5E6}"/>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40</xdr:row>
      <xdr:rowOff>0</xdr:rowOff>
    </xdr:from>
    <xdr:ext cx="76200" cy="201553"/>
    <xdr:sp macro="" textlink="">
      <xdr:nvSpPr>
        <xdr:cNvPr id="1728" name="Text Box 90">
          <a:extLst>
            <a:ext uri="{FF2B5EF4-FFF2-40B4-BE49-F238E27FC236}">
              <a16:creationId xmlns:a16="http://schemas.microsoft.com/office/drawing/2014/main" id="{6201E8E4-B0F9-4EC6-AFB0-A2EF5CA08964}"/>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20602"/>
    <xdr:sp macro="" textlink="">
      <xdr:nvSpPr>
        <xdr:cNvPr id="1729" name="Text Box 87">
          <a:extLst>
            <a:ext uri="{FF2B5EF4-FFF2-40B4-BE49-F238E27FC236}">
              <a16:creationId xmlns:a16="http://schemas.microsoft.com/office/drawing/2014/main" id="{3D2FE55B-2836-40F6-9FC9-7C0F445861F8}"/>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20602"/>
    <xdr:sp macro="" textlink="">
      <xdr:nvSpPr>
        <xdr:cNvPr id="1730" name="Text Box 88">
          <a:extLst>
            <a:ext uri="{FF2B5EF4-FFF2-40B4-BE49-F238E27FC236}">
              <a16:creationId xmlns:a16="http://schemas.microsoft.com/office/drawing/2014/main" id="{58BFAB26-ACFD-4526-A2B5-21DAC95104C3}"/>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20602"/>
    <xdr:sp macro="" textlink="">
      <xdr:nvSpPr>
        <xdr:cNvPr id="1731" name="Text Box 89">
          <a:extLst>
            <a:ext uri="{FF2B5EF4-FFF2-40B4-BE49-F238E27FC236}">
              <a16:creationId xmlns:a16="http://schemas.microsoft.com/office/drawing/2014/main" id="{A3B0324F-A713-4402-92AD-BAF7DA4366B1}"/>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20602"/>
    <xdr:sp macro="" textlink="">
      <xdr:nvSpPr>
        <xdr:cNvPr id="1732" name="Text Box 90">
          <a:extLst>
            <a:ext uri="{FF2B5EF4-FFF2-40B4-BE49-F238E27FC236}">
              <a16:creationId xmlns:a16="http://schemas.microsoft.com/office/drawing/2014/main" id="{FC553820-E0F9-4980-A2A8-6A04E2213736}"/>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20602"/>
    <xdr:sp macro="" textlink="">
      <xdr:nvSpPr>
        <xdr:cNvPr id="1733" name="Text Box 87">
          <a:extLst>
            <a:ext uri="{FF2B5EF4-FFF2-40B4-BE49-F238E27FC236}">
              <a16:creationId xmlns:a16="http://schemas.microsoft.com/office/drawing/2014/main" id="{01DA6262-5E54-4D3C-9FAA-F2C42515AA83}"/>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20602"/>
    <xdr:sp macro="" textlink="">
      <xdr:nvSpPr>
        <xdr:cNvPr id="1734" name="Text Box 88">
          <a:extLst>
            <a:ext uri="{FF2B5EF4-FFF2-40B4-BE49-F238E27FC236}">
              <a16:creationId xmlns:a16="http://schemas.microsoft.com/office/drawing/2014/main" id="{0367377E-E997-468B-8142-9EC8105E19E8}"/>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20602"/>
    <xdr:sp macro="" textlink="">
      <xdr:nvSpPr>
        <xdr:cNvPr id="1735" name="Text Box 89">
          <a:extLst>
            <a:ext uri="{FF2B5EF4-FFF2-40B4-BE49-F238E27FC236}">
              <a16:creationId xmlns:a16="http://schemas.microsoft.com/office/drawing/2014/main" id="{A8541F6C-3D96-41C9-ABC0-6D515D665CF1}"/>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20602"/>
    <xdr:sp macro="" textlink="">
      <xdr:nvSpPr>
        <xdr:cNvPr id="1736" name="Text Box 90">
          <a:extLst>
            <a:ext uri="{FF2B5EF4-FFF2-40B4-BE49-F238E27FC236}">
              <a16:creationId xmlns:a16="http://schemas.microsoft.com/office/drawing/2014/main" id="{0B752EC9-6FD5-4CC8-942F-84342EF305DB}"/>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20602"/>
    <xdr:sp macro="" textlink="">
      <xdr:nvSpPr>
        <xdr:cNvPr id="1737" name="Text Box 87">
          <a:extLst>
            <a:ext uri="{FF2B5EF4-FFF2-40B4-BE49-F238E27FC236}">
              <a16:creationId xmlns:a16="http://schemas.microsoft.com/office/drawing/2014/main" id="{E53D58E5-7430-4CF7-BBDE-8137CB799B59}"/>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20602"/>
    <xdr:sp macro="" textlink="">
      <xdr:nvSpPr>
        <xdr:cNvPr id="1738" name="Text Box 88">
          <a:extLst>
            <a:ext uri="{FF2B5EF4-FFF2-40B4-BE49-F238E27FC236}">
              <a16:creationId xmlns:a16="http://schemas.microsoft.com/office/drawing/2014/main" id="{DBB508E1-3690-430D-B4BF-435D7F5093BA}"/>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20602"/>
    <xdr:sp macro="" textlink="">
      <xdr:nvSpPr>
        <xdr:cNvPr id="1739" name="Text Box 89">
          <a:extLst>
            <a:ext uri="{FF2B5EF4-FFF2-40B4-BE49-F238E27FC236}">
              <a16:creationId xmlns:a16="http://schemas.microsoft.com/office/drawing/2014/main" id="{67EFE32B-78BB-4A9E-B9AC-D1E270781FD4}"/>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20602"/>
    <xdr:sp macro="" textlink="">
      <xdr:nvSpPr>
        <xdr:cNvPr id="1740" name="Text Box 90">
          <a:extLst>
            <a:ext uri="{FF2B5EF4-FFF2-40B4-BE49-F238E27FC236}">
              <a16:creationId xmlns:a16="http://schemas.microsoft.com/office/drawing/2014/main" id="{25F438A4-CF59-40D1-BB8A-3B370A1B4A31}"/>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20602"/>
    <xdr:sp macro="" textlink="">
      <xdr:nvSpPr>
        <xdr:cNvPr id="1741" name="Text Box 87">
          <a:extLst>
            <a:ext uri="{FF2B5EF4-FFF2-40B4-BE49-F238E27FC236}">
              <a16:creationId xmlns:a16="http://schemas.microsoft.com/office/drawing/2014/main" id="{F218EB7A-5B90-4A5C-9E8D-B772CE6368F3}"/>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20602"/>
    <xdr:sp macro="" textlink="">
      <xdr:nvSpPr>
        <xdr:cNvPr id="1742" name="Text Box 88">
          <a:extLst>
            <a:ext uri="{FF2B5EF4-FFF2-40B4-BE49-F238E27FC236}">
              <a16:creationId xmlns:a16="http://schemas.microsoft.com/office/drawing/2014/main" id="{FF215086-1F42-47AE-AD0B-38FE9AECABED}"/>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20602"/>
    <xdr:sp macro="" textlink="">
      <xdr:nvSpPr>
        <xdr:cNvPr id="1743" name="Text Box 89">
          <a:extLst>
            <a:ext uri="{FF2B5EF4-FFF2-40B4-BE49-F238E27FC236}">
              <a16:creationId xmlns:a16="http://schemas.microsoft.com/office/drawing/2014/main" id="{0AEDAF49-3CF9-4E9B-9A1B-CDFAE7E4751D}"/>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20602"/>
    <xdr:sp macro="" textlink="">
      <xdr:nvSpPr>
        <xdr:cNvPr id="1744" name="Text Box 90">
          <a:extLst>
            <a:ext uri="{FF2B5EF4-FFF2-40B4-BE49-F238E27FC236}">
              <a16:creationId xmlns:a16="http://schemas.microsoft.com/office/drawing/2014/main" id="{B697B1CB-936F-4FD0-8809-14DDFE5170B4}"/>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20602"/>
    <xdr:sp macro="" textlink="">
      <xdr:nvSpPr>
        <xdr:cNvPr id="1745" name="Text Box 87">
          <a:extLst>
            <a:ext uri="{FF2B5EF4-FFF2-40B4-BE49-F238E27FC236}">
              <a16:creationId xmlns:a16="http://schemas.microsoft.com/office/drawing/2014/main" id="{081CE1B6-DBFE-4A43-A935-9AC8FFF19B1F}"/>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20602"/>
    <xdr:sp macro="" textlink="">
      <xdr:nvSpPr>
        <xdr:cNvPr id="1746" name="Text Box 88">
          <a:extLst>
            <a:ext uri="{FF2B5EF4-FFF2-40B4-BE49-F238E27FC236}">
              <a16:creationId xmlns:a16="http://schemas.microsoft.com/office/drawing/2014/main" id="{DB65DFD0-3917-40F9-989E-28971115961B}"/>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20602"/>
    <xdr:sp macro="" textlink="">
      <xdr:nvSpPr>
        <xdr:cNvPr id="1747" name="Text Box 89">
          <a:extLst>
            <a:ext uri="{FF2B5EF4-FFF2-40B4-BE49-F238E27FC236}">
              <a16:creationId xmlns:a16="http://schemas.microsoft.com/office/drawing/2014/main" id="{2469AA66-75F1-4BB6-BD7A-EC8EA111C978}"/>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20602"/>
    <xdr:sp macro="" textlink="">
      <xdr:nvSpPr>
        <xdr:cNvPr id="1748" name="Text Box 90">
          <a:extLst>
            <a:ext uri="{FF2B5EF4-FFF2-40B4-BE49-F238E27FC236}">
              <a16:creationId xmlns:a16="http://schemas.microsoft.com/office/drawing/2014/main" id="{E1F2C8E2-858F-4C17-AB81-A5B931844D0A}"/>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20602"/>
    <xdr:sp macro="" textlink="">
      <xdr:nvSpPr>
        <xdr:cNvPr id="1749" name="Text Box 87">
          <a:extLst>
            <a:ext uri="{FF2B5EF4-FFF2-40B4-BE49-F238E27FC236}">
              <a16:creationId xmlns:a16="http://schemas.microsoft.com/office/drawing/2014/main" id="{05B72D6D-CDEB-4998-A9D4-0D75223419ED}"/>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20602"/>
    <xdr:sp macro="" textlink="">
      <xdr:nvSpPr>
        <xdr:cNvPr id="1750" name="Text Box 88">
          <a:extLst>
            <a:ext uri="{FF2B5EF4-FFF2-40B4-BE49-F238E27FC236}">
              <a16:creationId xmlns:a16="http://schemas.microsoft.com/office/drawing/2014/main" id="{E0FD0A8C-14A9-411C-BFDE-5A703947B3F7}"/>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20602"/>
    <xdr:sp macro="" textlink="">
      <xdr:nvSpPr>
        <xdr:cNvPr id="1751" name="Text Box 89">
          <a:extLst>
            <a:ext uri="{FF2B5EF4-FFF2-40B4-BE49-F238E27FC236}">
              <a16:creationId xmlns:a16="http://schemas.microsoft.com/office/drawing/2014/main" id="{A3552446-6A38-43D9-88F5-6BD7F6465CB9}"/>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20602"/>
    <xdr:sp macro="" textlink="">
      <xdr:nvSpPr>
        <xdr:cNvPr id="1752" name="Text Box 90">
          <a:extLst>
            <a:ext uri="{FF2B5EF4-FFF2-40B4-BE49-F238E27FC236}">
              <a16:creationId xmlns:a16="http://schemas.microsoft.com/office/drawing/2014/main" id="{10C28432-EA85-480C-AEB8-52882E9937E7}"/>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2"/>
    <xdr:sp macro="" textlink="">
      <xdr:nvSpPr>
        <xdr:cNvPr id="1753" name="Text Box 87">
          <a:extLst>
            <a:ext uri="{FF2B5EF4-FFF2-40B4-BE49-F238E27FC236}">
              <a16:creationId xmlns:a16="http://schemas.microsoft.com/office/drawing/2014/main" id="{F09A6FEE-236A-4BF7-84D6-7613752AFEA4}"/>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2"/>
    <xdr:sp macro="" textlink="">
      <xdr:nvSpPr>
        <xdr:cNvPr id="1754" name="Text Box 88">
          <a:extLst>
            <a:ext uri="{FF2B5EF4-FFF2-40B4-BE49-F238E27FC236}">
              <a16:creationId xmlns:a16="http://schemas.microsoft.com/office/drawing/2014/main" id="{2F2956DF-542A-467C-818F-E27105B65791}"/>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2"/>
    <xdr:sp macro="" textlink="">
      <xdr:nvSpPr>
        <xdr:cNvPr id="1755" name="Text Box 89">
          <a:extLst>
            <a:ext uri="{FF2B5EF4-FFF2-40B4-BE49-F238E27FC236}">
              <a16:creationId xmlns:a16="http://schemas.microsoft.com/office/drawing/2014/main" id="{70DBC160-7B59-42BF-A3C9-FC6CE2D47261}"/>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2"/>
    <xdr:sp macro="" textlink="">
      <xdr:nvSpPr>
        <xdr:cNvPr id="1756" name="Text Box 90">
          <a:extLst>
            <a:ext uri="{FF2B5EF4-FFF2-40B4-BE49-F238E27FC236}">
              <a16:creationId xmlns:a16="http://schemas.microsoft.com/office/drawing/2014/main" id="{3205B6C9-C573-4721-860D-9AEDC13229B7}"/>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2"/>
    <xdr:sp macro="" textlink="">
      <xdr:nvSpPr>
        <xdr:cNvPr id="1757" name="Text Box 87">
          <a:extLst>
            <a:ext uri="{FF2B5EF4-FFF2-40B4-BE49-F238E27FC236}">
              <a16:creationId xmlns:a16="http://schemas.microsoft.com/office/drawing/2014/main" id="{A55FE454-038F-45DD-889D-7440C30132DB}"/>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2"/>
    <xdr:sp macro="" textlink="">
      <xdr:nvSpPr>
        <xdr:cNvPr id="1758" name="Text Box 88">
          <a:extLst>
            <a:ext uri="{FF2B5EF4-FFF2-40B4-BE49-F238E27FC236}">
              <a16:creationId xmlns:a16="http://schemas.microsoft.com/office/drawing/2014/main" id="{8380D08E-3A2F-4A35-A38D-3FF11BBCBE45}"/>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2"/>
    <xdr:sp macro="" textlink="">
      <xdr:nvSpPr>
        <xdr:cNvPr id="1759" name="Text Box 89">
          <a:extLst>
            <a:ext uri="{FF2B5EF4-FFF2-40B4-BE49-F238E27FC236}">
              <a16:creationId xmlns:a16="http://schemas.microsoft.com/office/drawing/2014/main" id="{69C71E01-727F-4636-B869-31157E62AC24}"/>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2"/>
    <xdr:sp macro="" textlink="">
      <xdr:nvSpPr>
        <xdr:cNvPr id="1760" name="Text Box 90">
          <a:extLst>
            <a:ext uri="{FF2B5EF4-FFF2-40B4-BE49-F238E27FC236}">
              <a16:creationId xmlns:a16="http://schemas.microsoft.com/office/drawing/2014/main" id="{D19B3832-F01D-43D4-8F1C-C83DC22444C3}"/>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2"/>
    <xdr:sp macro="" textlink="">
      <xdr:nvSpPr>
        <xdr:cNvPr id="1761" name="Text Box 87">
          <a:extLst>
            <a:ext uri="{FF2B5EF4-FFF2-40B4-BE49-F238E27FC236}">
              <a16:creationId xmlns:a16="http://schemas.microsoft.com/office/drawing/2014/main" id="{DD57121B-93E9-4996-B86E-A068C1C5F0A7}"/>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2"/>
    <xdr:sp macro="" textlink="">
      <xdr:nvSpPr>
        <xdr:cNvPr id="1762" name="Text Box 88">
          <a:extLst>
            <a:ext uri="{FF2B5EF4-FFF2-40B4-BE49-F238E27FC236}">
              <a16:creationId xmlns:a16="http://schemas.microsoft.com/office/drawing/2014/main" id="{C5496EFD-5ECD-4E07-9D03-7B9730AA9A1F}"/>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2"/>
    <xdr:sp macro="" textlink="">
      <xdr:nvSpPr>
        <xdr:cNvPr id="1763" name="Text Box 89">
          <a:extLst>
            <a:ext uri="{FF2B5EF4-FFF2-40B4-BE49-F238E27FC236}">
              <a16:creationId xmlns:a16="http://schemas.microsoft.com/office/drawing/2014/main" id="{634812CC-7E6E-4C60-9464-83CEF34E8E86}"/>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2"/>
    <xdr:sp macro="" textlink="">
      <xdr:nvSpPr>
        <xdr:cNvPr id="1764" name="Text Box 90">
          <a:extLst>
            <a:ext uri="{FF2B5EF4-FFF2-40B4-BE49-F238E27FC236}">
              <a16:creationId xmlns:a16="http://schemas.microsoft.com/office/drawing/2014/main" id="{8B781A02-D465-448B-BF04-8DB7F1202BD4}"/>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2"/>
    <xdr:sp macro="" textlink="">
      <xdr:nvSpPr>
        <xdr:cNvPr id="1765" name="Text Box 87">
          <a:extLst>
            <a:ext uri="{FF2B5EF4-FFF2-40B4-BE49-F238E27FC236}">
              <a16:creationId xmlns:a16="http://schemas.microsoft.com/office/drawing/2014/main" id="{BB7D3114-283D-481A-83A8-1A98086F7B52}"/>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2"/>
    <xdr:sp macro="" textlink="">
      <xdr:nvSpPr>
        <xdr:cNvPr id="1766" name="Text Box 88">
          <a:extLst>
            <a:ext uri="{FF2B5EF4-FFF2-40B4-BE49-F238E27FC236}">
              <a16:creationId xmlns:a16="http://schemas.microsoft.com/office/drawing/2014/main" id="{2D05D810-5F41-45EE-B2CC-4478C07941A3}"/>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2"/>
    <xdr:sp macro="" textlink="">
      <xdr:nvSpPr>
        <xdr:cNvPr id="1767" name="Text Box 89">
          <a:extLst>
            <a:ext uri="{FF2B5EF4-FFF2-40B4-BE49-F238E27FC236}">
              <a16:creationId xmlns:a16="http://schemas.microsoft.com/office/drawing/2014/main" id="{595D2DF3-4FF5-4FCA-96B7-7EEDAC8BD964}"/>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2"/>
    <xdr:sp macro="" textlink="">
      <xdr:nvSpPr>
        <xdr:cNvPr id="1768" name="Text Box 90">
          <a:extLst>
            <a:ext uri="{FF2B5EF4-FFF2-40B4-BE49-F238E27FC236}">
              <a16:creationId xmlns:a16="http://schemas.microsoft.com/office/drawing/2014/main" id="{A9F489B4-2857-4DAA-953C-01F579DD593A}"/>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2"/>
    <xdr:sp macro="" textlink="">
      <xdr:nvSpPr>
        <xdr:cNvPr id="1769" name="Text Box 87">
          <a:extLst>
            <a:ext uri="{FF2B5EF4-FFF2-40B4-BE49-F238E27FC236}">
              <a16:creationId xmlns:a16="http://schemas.microsoft.com/office/drawing/2014/main" id="{75098BCB-B9BF-4CDF-8187-D9AB09D16EA8}"/>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2"/>
    <xdr:sp macro="" textlink="">
      <xdr:nvSpPr>
        <xdr:cNvPr id="1770" name="Text Box 88">
          <a:extLst>
            <a:ext uri="{FF2B5EF4-FFF2-40B4-BE49-F238E27FC236}">
              <a16:creationId xmlns:a16="http://schemas.microsoft.com/office/drawing/2014/main" id="{E50D1863-D5E6-4369-A5CA-40C574EED1DD}"/>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2"/>
    <xdr:sp macro="" textlink="">
      <xdr:nvSpPr>
        <xdr:cNvPr id="1771" name="Text Box 89">
          <a:extLst>
            <a:ext uri="{FF2B5EF4-FFF2-40B4-BE49-F238E27FC236}">
              <a16:creationId xmlns:a16="http://schemas.microsoft.com/office/drawing/2014/main" id="{86828740-C3C9-4920-B31C-1643E604BA33}"/>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2"/>
    <xdr:sp macro="" textlink="">
      <xdr:nvSpPr>
        <xdr:cNvPr id="1772" name="Text Box 90">
          <a:extLst>
            <a:ext uri="{FF2B5EF4-FFF2-40B4-BE49-F238E27FC236}">
              <a16:creationId xmlns:a16="http://schemas.microsoft.com/office/drawing/2014/main" id="{017F5949-B700-4CF8-955A-BB00382B3346}"/>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2"/>
    <xdr:sp macro="" textlink="">
      <xdr:nvSpPr>
        <xdr:cNvPr id="1773" name="Text Box 87">
          <a:extLst>
            <a:ext uri="{FF2B5EF4-FFF2-40B4-BE49-F238E27FC236}">
              <a16:creationId xmlns:a16="http://schemas.microsoft.com/office/drawing/2014/main" id="{76B44E90-D7B9-4797-BFAD-9BA94BB1D4A0}"/>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2"/>
    <xdr:sp macro="" textlink="">
      <xdr:nvSpPr>
        <xdr:cNvPr id="1774" name="Text Box 88">
          <a:extLst>
            <a:ext uri="{FF2B5EF4-FFF2-40B4-BE49-F238E27FC236}">
              <a16:creationId xmlns:a16="http://schemas.microsoft.com/office/drawing/2014/main" id="{F72067E0-561A-44C8-894C-FBE650DA93B2}"/>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2"/>
    <xdr:sp macro="" textlink="">
      <xdr:nvSpPr>
        <xdr:cNvPr id="1775" name="Text Box 89">
          <a:extLst>
            <a:ext uri="{FF2B5EF4-FFF2-40B4-BE49-F238E27FC236}">
              <a16:creationId xmlns:a16="http://schemas.microsoft.com/office/drawing/2014/main" id="{4CB0CBDF-70C0-41D8-B022-702BB66CC538}"/>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2"/>
    <xdr:sp macro="" textlink="">
      <xdr:nvSpPr>
        <xdr:cNvPr id="1776" name="Text Box 90">
          <a:extLst>
            <a:ext uri="{FF2B5EF4-FFF2-40B4-BE49-F238E27FC236}">
              <a16:creationId xmlns:a16="http://schemas.microsoft.com/office/drawing/2014/main" id="{E82FF8D1-1639-4414-9973-D2B0C17F36D7}"/>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2"/>
    <xdr:sp macro="" textlink="">
      <xdr:nvSpPr>
        <xdr:cNvPr id="1777" name="Text Box 87">
          <a:extLst>
            <a:ext uri="{FF2B5EF4-FFF2-40B4-BE49-F238E27FC236}">
              <a16:creationId xmlns:a16="http://schemas.microsoft.com/office/drawing/2014/main" id="{63BBAB91-93EF-40F6-9867-3DADA587F776}"/>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2"/>
    <xdr:sp macro="" textlink="">
      <xdr:nvSpPr>
        <xdr:cNvPr id="1778" name="Text Box 88">
          <a:extLst>
            <a:ext uri="{FF2B5EF4-FFF2-40B4-BE49-F238E27FC236}">
              <a16:creationId xmlns:a16="http://schemas.microsoft.com/office/drawing/2014/main" id="{8B94D08D-182E-4D3E-9F57-4A0EB6563F16}"/>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2"/>
    <xdr:sp macro="" textlink="">
      <xdr:nvSpPr>
        <xdr:cNvPr id="1779" name="Text Box 89">
          <a:extLst>
            <a:ext uri="{FF2B5EF4-FFF2-40B4-BE49-F238E27FC236}">
              <a16:creationId xmlns:a16="http://schemas.microsoft.com/office/drawing/2014/main" id="{68C8EF4E-FDD3-4985-9DCE-8B1433E57180}"/>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2"/>
    <xdr:sp macro="" textlink="">
      <xdr:nvSpPr>
        <xdr:cNvPr id="1780" name="Text Box 90">
          <a:extLst>
            <a:ext uri="{FF2B5EF4-FFF2-40B4-BE49-F238E27FC236}">
              <a16:creationId xmlns:a16="http://schemas.microsoft.com/office/drawing/2014/main" id="{5C792BEE-5E7F-481C-80D4-CA3B4B389332}"/>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2"/>
    <xdr:sp macro="" textlink="">
      <xdr:nvSpPr>
        <xdr:cNvPr id="1781" name="Text Box 87">
          <a:extLst>
            <a:ext uri="{FF2B5EF4-FFF2-40B4-BE49-F238E27FC236}">
              <a16:creationId xmlns:a16="http://schemas.microsoft.com/office/drawing/2014/main" id="{0E05BF21-7838-41C0-BAEA-0FB079E429E4}"/>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2"/>
    <xdr:sp macro="" textlink="">
      <xdr:nvSpPr>
        <xdr:cNvPr id="1782" name="Text Box 88">
          <a:extLst>
            <a:ext uri="{FF2B5EF4-FFF2-40B4-BE49-F238E27FC236}">
              <a16:creationId xmlns:a16="http://schemas.microsoft.com/office/drawing/2014/main" id="{8AF416F0-3E2B-48F9-92F0-754DCB30EFBF}"/>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2"/>
    <xdr:sp macro="" textlink="">
      <xdr:nvSpPr>
        <xdr:cNvPr id="1783" name="Text Box 89">
          <a:extLst>
            <a:ext uri="{FF2B5EF4-FFF2-40B4-BE49-F238E27FC236}">
              <a16:creationId xmlns:a16="http://schemas.microsoft.com/office/drawing/2014/main" id="{68B81E2F-C98A-45DA-94B6-0DAA3A3DE3EA}"/>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2"/>
    <xdr:sp macro="" textlink="">
      <xdr:nvSpPr>
        <xdr:cNvPr id="1784" name="Text Box 90">
          <a:extLst>
            <a:ext uri="{FF2B5EF4-FFF2-40B4-BE49-F238E27FC236}">
              <a16:creationId xmlns:a16="http://schemas.microsoft.com/office/drawing/2014/main" id="{A5E625F3-1CC2-45F7-AD85-F668F38272E4}"/>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2"/>
    <xdr:sp macro="" textlink="">
      <xdr:nvSpPr>
        <xdr:cNvPr id="1785" name="Text Box 87">
          <a:extLst>
            <a:ext uri="{FF2B5EF4-FFF2-40B4-BE49-F238E27FC236}">
              <a16:creationId xmlns:a16="http://schemas.microsoft.com/office/drawing/2014/main" id="{9C515D58-3D57-4C1D-B3D2-8A3ED7E3031E}"/>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2"/>
    <xdr:sp macro="" textlink="">
      <xdr:nvSpPr>
        <xdr:cNvPr id="1786" name="Text Box 88">
          <a:extLst>
            <a:ext uri="{FF2B5EF4-FFF2-40B4-BE49-F238E27FC236}">
              <a16:creationId xmlns:a16="http://schemas.microsoft.com/office/drawing/2014/main" id="{3B3C91B5-9351-4E28-AACC-828A98CCD27D}"/>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2"/>
    <xdr:sp macro="" textlink="">
      <xdr:nvSpPr>
        <xdr:cNvPr id="1787" name="Text Box 89">
          <a:extLst>
            <a:ext uri="{FF2B5EF4-FFF2-40B4-BE49-F238E27FC236}">
              <a16:creationId xmlns:a16="http://schemas.microsoft.com/office/drawing/2014/main" id="{84CCCA9F-9BB0-485F-94A9-6EEAD823CA25}"/>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2"/>
    <xdr:sp macro="" textlink="">
      <xdr:nvSpPr>
        <xdr:cNvPr id="1788" name="Text Box 90">
          <a:extLst>
            <a:ext uri="{FF2B5EF4-FFF2-40B4-BE49-F238E27FC236}">
              <a16:creationId xmlns:a16="http://schemas.microsoft.com/office/drawing/2014/main" id="{8E8DCAF8-7001-4380-B6D2-C396A91E98B5}"/>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2"/>
    <xdr:sp macro="" textlink="">
      <xdr:nvSpPr>
        <xdr:cNvPr id="1789" name="Text Box 87">
          <a:extLst>
            <a:ext uri="{FF2B5EF4-FFF2-40B4-BE49-F238E27FC236}">
              <a16:creationId xmlns:a16="http://schemas.microsoft.com/office/drawing/2014/main" id="{20986BBA-466B-4040-B3A8-AA0C9DDCF926}"/>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2"/>
    <xdr:sp macro="" textlink="">
      <xdr:nvSpPr>
        <xdr:cNvPr id="1790" name="Text Box 88">
          <a:extLst>
            <a:ext uri="{FF2B5EF4-FFF2-40B4-BE49-F238E27FC236}">
              <a16:creationId xmlns:a16="http://schemas.microsoft.com/office/drawing/2014/main" id="{4BE1736B-013B-4C03-9EEC-1E16BA2FA2B4}"/>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2"/>
    <xdr:sp macro="" textlink="">
      <xdr:nvSpPr>
        <xdr:cNvPr id="1791" name="Text Box 89">
          <a:extLst>
            <a:ext uri="{FF2B5EF4-FFF2-40B4-BE49-F238E27FC236}">
              <a16:creationId xmlns:a16="http://schemas.microsoft.com/office/drawing/2014/main" id="{0983FC6F-5C6D-49C3-83B0-0EAB8309104C}"/>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2"/>
    <xdr:sp macro="" textlink="">
      <xdr:nvSpPr>
        <xdr:cNvPr id="1792" name="Text Box 90">
          <a:extLst>
            <a:ext uri="{FF2B5EF4-FFF2-40B4-BE49-F238E27FC236}">
              <a16:creationId xmlns:a16="http://schemas.microsoft.com/office/drawing/2014/main" id="{E5DB1671-76FD-4E80-BBA1-2DF09EF870E8}"/>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2"/>
    <xdr:sp macro="" textlink="">
      <xdr:nvSpPr>
        <xdr:cNvPr id="1793" name="Text Box 87">
          <a:extLst>
            <a:ext uri="{FF2B5EF4-FFF2-40B4-BE49-F238E27FC236}">
              <a16:creationId xmlns:a16="http://schemas.microsoft.com/office/drawing/2014/main" id="{0DB37A55-0637-4AD3-828A-06E136037B3C}"/>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2"/>
    <xdr:sp macro="" textlink="">
      <xdr:nvSpPr>
        <xdr:cNvPr id="1794" name="Text Box 88">
          <a:extLst>
            <a:ext uri="{FF2B5EF4-FFF2-40B4-BE49-F238E27FC236}">
              <a16:creationId xmlns:a16="http://schemas.microsoft.com/office/drawing/2014/main" id="{C7194CCE-92CE-4084-AA61-363AF6677FF9}"/>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2"/>
    <xdr:sp macro="" textlink="">
      <xdr:nvSpPr>
        <xdr:cNvPr id="1795" name="Text Box 89">
          <a:extLst>
            <a:ext uri="{FF2B5EF4-FFF2-40B4-BE49-F238E27FC236}">
              <a16:creationId xmlns:a16="http://schemas.microsoft.com/office/drawing/2014/main" id="{96DC264D-1E5B-4C44-BB92-DAF3846BC85F}"/>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2"/>
    <xdr:sp macro="" textlink="">
      <xdr:nvSpPr>
        <xdr:cNvPr id="1796" name="Text Box 90">
          <a:extLst>
            <a:ext uri="{FF2B5EF4-FFF2-40B4-BE49-F238E27FC236}">
              <a16:creationId xmlns:a16="http://schemas.microsoft.com/office/drawing/2014/main" id="{93BC1FA1-00D7-44BF-8862-05B799F3107E}"/>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2"/>
    <xdr:sp macro="" textlink="">
      <xdr:nvSpPr>
        <xdr:cNvPr id="1797" name="Text Box 87">
          <a:extLst>
            <a:ext uri="{FF2B5EF4-FFF2-40B4-BE49-F238E27FC236}">
              <a16:creationId xmlns:a16="http://schemas.microsoft.com/office/drawing/2014/main" id="{BDD425F6-4DD0-4E72-A982-2A0487CE84D1}"/>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2"/>
    <xdr:sp macro="" textlink="">
      <xdr:nvSpPr>
        <xdr:cNvPr id="1798" name="Text Box 88">
          <a:extLst>
            <a:ext uri="{FF2B5EF4-FFF2-40B4-BE49-F238E27FC236}">
              <a16:creationId xmlns:a16="http://schemas.microsoft.com/office/drawing/2014/main" id="{FDF43397-B62B-48C7-B1A8-37901271C6C2}"/>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2"/>
    <xdr:sp macro="" textlink="">
      <xdr:nvSpPr>
        <xdr:cNvPr id="1799" name="Text Box 89">
          <a:extLst>
            <a:ext uri="{FF2B5EF4-FFF2-40B4-BE49-F238E27FC236}">
              <a16:creationId xmlns:a16="http://schemas.microsoft.com/office/drawing/2014/main" id="{3DEA94D8-0332-410E-8E51-D87A95D64185}"/>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2"/>
    <xdr:sp macro="" textlink="">
      <xdr:nvSpPr>
        <xdr:cNvPr id="1800" name="Text Box 90">
          <a:extLst>
            <a:ext uri="{FF2B5EF4-FFF2-40B4-BE49-F238E27FC236}">
              <a16:creationId xmlns:a16="http://schemas.microsoft.com/office/drawing/2014/main" id="{9AEAA031-7A65-4180-B04D-4F4C26D641D0}"/>
            </a:ext>
          </a:extLst>
        </xdr:cNvPr>
        <xdr:cNvSpPr txBox="1">
          <a:spLocks noChangeArrowheads="1"/>
        </xdr:cNvSpPr>
      </xdr:nvSpPr>
      <xdr:spPr bwMode="auto">
        <a:xfrm>
          <a:off x="3463636" y="11585864"/>
          <a:ext cx="76200" cy="201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20602"/>
    <xdr:sp macro="" textlink="">
      <xdr:nvSpPr>
        <xdr:cNvPr id="1801" name="Text Box 87">
          <a:extLst>
            <a:ext uri="{FF2B5EF4-FFF2-40B4-BE49-F238E27FC236}">
              <a16:creationId xmlns:a16="http://schemas.microsoft.com/office/drawing/2014/main" id="{F3159BC8-CBF9-440D-97DB-266227FD5B66}"/>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20602"/>
    <xdr:sp macro="" textlink="">
      <xdr:nvSpPr>
        <xdr:cNvPr id="1802" name="Text Box 88">
          <a:extLst>
            <a:ext uri="{FF2B5EF4-FFF2-40B4-BE49-F238E27FC236}">
              <a16:creationId xmlns:a16="http://schemas.microsoft.com/office/drawing/2014/main" id="{2DECAB23-B90E-44FE-911F-EF5F37725E9D}"/>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20602"/>
    <xdr:sp macro="" textlink="">
      <xdr:nvSpPr>
        <xdr:cNvPr id="1803" name="Text Box 89">
          <a:extLst>
            <a:ext uri="{FF2B5EF4-FFF2-40B4-BE49-F238E27FC236}">
              <a16:creationId xmlns:a16="http://schemas.microsoft.com/office/drawing/2014/main" id="{E38C23D5-2590-4462-8F10-DDF30A455C3B}"/>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20602"/>
    <xdr:sp macro="" textlink="">
      <xdr:nvSpPr>
        <xdr:cNvPr id="1804" name="Text Box 90">
          <a:extLst>
            <a:ext uri="{FF2B5EF4-FFF2-40B4-BE49-F238E27FC236}">
              <a16:creationId xmlns:a16="http://schemas.microsoft.com/office/drawing/2014/main" id="{396D58B8-EA5A-498E-B228-01AAB483FDB6}"/>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20602"/>
    <xdr:sp macro="" textlink="">
      <xdr:nvSpPr>
        <xdr:cNvPr id="1805" name="Text Box 87">
          <a:extLst>
            <a:ext uri="{FF2B5EF4-FFF2-40B4-BE49-F238E27FC236}">
              <a16:creationId xmlns:a16="http://schemas.microsoft.com/office/drawing/2014/main" id="{9C17ACF2-A931-4AEF-B624-5C0259C65FF0}"/>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20602"/>
    <xdr:sp macro="" textlink="">
      <xdr:nvSpPr>
        <xdr:cNvPr id="1806" name="Text Box 88">
          <a:extLst>
            <a:ext uri="{FF2B5EF4-FFF2-40B4-BE49-F238E27FC236}">
              <a16:creationId xmlns:a16="http://schemas.microsoft.com/office/drawing/2014/main" id="{8518D278-A00C-4FF4-9933-EBED0E47F3F0}"/>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20602"/>
    <xdr:sp macro="" textlink="">
      <xdr:nvSpPr>
        <xdr:cNvPr id="1807" name="Text Box 89">
          <a:extLst>
            <a:ext uri="{FF2B5EF4-FFF2-40B4-BE49-F238E27FC236}">
              <a16:creationId xmlns:a16="http://schemas.microsoft.com/office/drawing/2014/main" id="{420193E9-C6FF-42E3-9AAC-30F0BCB9C75C}"/>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20602"/>
    <xdr:sp macro="" textlink="">
      <xdr:nvSpPr>
        <xdr:cNvPr id="1808" name="Text Box 90">
          <a:extLst>
            <a:ext uri="{FF2B5EF4-FFF2-40B4-BE49-F238E27FC236}">
              <a16:creationId xmlns:a16="http://schemas.microsoft.com/office/drawing/2014/main" id="{6CBEF606-6371-49B9-9466-7B805D5BFEDB}"/>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20602"/>
    <xdr:sp macro="" textlink="">
      <xdr:nvSpPr>
        <xdr:cNvPr id="1809" name="Text Box 87">
          <a:extLst>
            <a:ext uri="{FF2B5EF4-FFF2-40B4-BE49-F238E27FC236}">
              <a16:creationId xmlns:a16="http://schemas.microsoft.com/office/drawing/2014/main" id="{F2A914C8-3C52-45A0-8145-4E466A83E8C8}"/>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20602"/>
    <xdr:sp macro="" textlink="">
      <xdr:nvSpPr>
        <xdr:cNvPr id="1810" name="Text Box 88">
          <a:extLst>
            <a:ext uri="{FF2B5EF4-FFF2-40B4-BE49-F238E27FC236}">
              <a16:creationId xmlns:a16="http://schemas.microsoft.com/office/drawing/2014/main" id="{F05D56D1-6795-4E7F-B49B-D59F8BFBDAA2}"/>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20602"/>
    <xdr:sp macro="" textlink="">
      <xdr:nvSpPr>
        <xdr:cNvPr id="1811" name="Text Box 89">
          <a:extLst>
            <a:ext uri="{FF2B5EF4-FFF2-40B4-BE49-F238E27FC236}">
              <a16:creationId xmlns:a16="http://schemas.microsoft.com/office/drawing/2014/main" id="{F06ABC1A-8EDB-4F6C-8B67-88F2DF53ABF3}"/>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20602"/>
    <xdr:sp macro="" textlink="">
      <xdr:nvSpPr>
        <xdr:cNvPr id="1812" name="Text Box 90">
          <a:extLst>
            <a:ext uri="{FF2B5EF4-FFF2-40B4-BE49-F238E27FC236}">
              <a16:creationId xmlns:a16="http://schemas.microsoft.com/office/drawing/2014/main" id="{2524ED62-C828-4BC0-A8A6-4586AA3C4625}"/>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20602"/>
    <xdr:sp macro="" textlink="">
      <xdr:nvSpPr>
        <xdr:cNvPr id="1813" name="Text Box 87">
          <a:extLst>
            <a:ext uri="{FF2B5EF4-FFF2-40B4-BE49-F238E27FC236}">
              <a16:creationId xmlns:a16="http://schemas.microsoft.com/office/drawing/2014/main" id="{4836602C-5A9D-4C58-BCC1-76385AF08BA1}"/>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20602"/>
    <xdr:sp macro="" textlink="">
      <xdr:nvSpPr>
        <xdr:cNvPr id="1814" name="Text Box 88">
          <a:extLst>
            <a:ext uri="{FF2B5EF4-FFF2-40B4-BE49-F238E27FC236}">
              <a16:creationId xmlns:a16="http://schemas.microsoft.com/office/drawing/2014/main" id="{A9266A65-1703-4EC7-A491-419B6104BF1B}"/>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20602"/>
    <xdr:sp macro="" textlink="">
      <xdr:nvSpPr>
        <xdr:cNvPr id="1815" name="Text Box 89">
          <a:extLst>
            <a:ext uri="{FF2B5EF4-FFF2-40B4-BE49-F238E27FC236}">
              <a16:creationId xmlns:a16="http://schemas.microsoft.com/office/drawing/2014/main" id="{7D59DFA6-A965-43CA-80D0-40A928D13222}"/>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20602"/>
    <xdr:sp macro="" textlink="">
      <xdr:nvSpPr>
        <xdr:cNvPr id="1816" name="Text Box 90">
          <a:extLst>
            <a:ext uri="{FF2B5EF4-FFF2-40B4-BE49-F238E27FC236}">
              <a16:creationId xmlns:a16="http://schemas.microsoft.com/office/drawing/2014/main" id="{E3C724BC-98B5-4AFF-BFE6-9F56D9EE8118}"/>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20602"/>
    <xdr:sp macro="" textlink="">
      <xdr:nvSpPr>
        <xdr:cNvPr id="1817" name="Text Box 87">
          <a:extLst>
            <a:ext uri="{FF2B5EF4-FFF2-40B4-BE49-F238E27FC236}">
              <a16:creationId xmlns:a16="http://schemas.microsoft.com/office/drawing/2014/main" id="{4603487C-B930-413B-879E-B65CB64F8F49}"/>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20602"/>
    <xdr:sp macro="" textlink="">
      <xdr:nvSpPr>
        <xdr:cNvPr id="1818" name="Text Box 88">
          <a:extLst>
            <a:ext uri="{FF2B5EF4-FFF2-40B4-BE49-F238E27FC236}">
              <a16:creationId xmlns:a16="http://schemas.microsoft.com/office/drawing/2014/main" id="{C81E3046-2F73-4A90-B87B-915DCA5C8623}"/>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20602"/>
    <xdr:sp macro="" textlink="">
      <xdr:nvSpPr>
        <xdr:cNvPr id="1819" name="Text Box 89">
          <a:extLst>
            <a:ext uri="{FF2B5EF4-FFF2-40B4-BE49-F238E27FC236}">
              <a16:creationId xmlns:a16="http://schemas.microsoft.com/office/drawing/2014/main" id="{D8A76B78-3FF8-4964-AE66-BA41D0B63C4D}"/>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20602"/>
    <xdr:sp macro="" textlink="">
      <xdr:nvSpPr>
        <xdr:cNvPr id="1820" name="Text Box 90">
          <a:extLst>
            <a:ext uri="{FF2B5EF4-FFF2-40B4-BE49-F238E27FC236}">
              <a16:creationId xmlns:a16="http://schemas.microsoft.com/office/drawing/2014/main" id="{7AFD0D0F-0B42-4D14-B8CF-AF905725B99D}"/>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20602"/>
    <xdr:sp macro="" textlink="">
      <xdr:nvSpPr>
        <xdr:cNvPr id="1821" name="Text Box 87">
          <a:extLst>
            <a:ext uri="{FF2B5EF4-FFF2-40B4-BE49-F238E27FC236}">
              <a16:creationId xmlns:a16="http://schemas.microsoft.com/office/drawing/2014/main" id="{D30B2329-C06A-4C89-9925-1CBEF4C10C56}"/>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20602"/>
    <xdr:sp macro="" textlink="">
      <xdr:nvSpPr>
        <xdr:cNvPr id="1822" name="Text Box 88">
          <a:extLst>
            <a:ext uri="{FF2B5EF4-FFF2-40B4-BE49-F238E27FC236}">
              <a16:creationId xmlns:a16="http://schemas.microsoft.com/office/drawing/2014/main" id="{46266623-D345-434C-8E9F-82FCE472C10B}"/>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20602"/>
    <xdr:sp macro="" textlink="">
      <xdr:nvSpPr>
        <xdr:cNvPr id="1823" name="Text Box 89">
          <a:extLst>
            <a:ext uri="{FF2B5EF4-FFF2-40B4-BE49-F238E27FC236}">
              <a16:creationId xmlns:a16="http://schemas.microsoft.com/office/drawing/2014/main" id="{59A18DC6-27D3-40AB-9D67-0E568FC252E0}"/>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20602"/>
    <xdr:sp macro="" textlink="">
      <xdr:nvSpPr>
        <xdr:cNvPr id="1824" name="Text Box 90">
          <a:extLst>
            <a:ext uri="{FF2B5EF4-FFF2-40B4-BE49-F238E27FC236}">
              <a16:creationId xmlns:a16="http://schemas.microsoft.com/office/drawing/2014/main" id="{ED0C594E-DB85-4566-BD43-F6932BFEA8D7}"/>
            </a:ext>
          </a:extLst>
        </xdr:cNvPr>
        <xdr:cNvSpPr txBox="1">
          <a:spLocks noChangeArrowheads="1"/>
        </xdr:cNvSpPr>
      </xdr:nvSpPr>
      <xdr:spPr bwMode="auto">
        <a:xfrm>
          <a:off x="3463636" y="11585864"/>
          <a:ext cx="76200" cy="22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3"/>
    <xdr:sp macro="" textlink="">
      <xdr:nvSpPr>
        <xdr:cNvPr id="1825" name="Text Box 87">
          <a:extLst>
            <a:ext uri="{FF2B5EF4-FFF2-40B4-BE49-F238E27FC236}">
              <a16:creationId xmlns:a16="http://schemas.microsoft.com/office/drawing/2014/main" id="{CEADF2D7-A4F0-4DD7-BFE3-EC2D2E1B1E38}"/>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3"/>
    <xdr:sp macro="" textlink="">
      <xdr:nvSpPr>
        <xdr:cNvPr id="1826" name="Text Box 88">
          <a:extLst>
            <a:ext uri="{FF2B5EF4-FFF2-40B4-BE49-F238E27FC236}">
              <a16:creationId xmlns:a16="http://schemas.microsoft.com/office/drawing/2014/main" id="{4D9762BD-06E6-4EFD-8B89-98CD430F6E43}"/>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3"/>
    <xdr:sp macro="" textlink="">
      <xdr:nvSpPr>
        <xdr:cNvPr id="1827" name="Text Box 89">
          <a:extLst>
            <a:ext uri="{FF2B5EF4-FFF2-40B4-BE49-F238E27FC236}">
              <a16:creationId xmlns:a16="http://schemas.microsoft.com/office/drawing/2014/main" id="{8976995B-C8E9-48C4-9A7C-FCAA7A1DF611}"/>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3"/>
    <xdr:sp macro="" textlink="">
      <xdr:nvSpPr>
        <xdr:cNvPr id="1828" name="Text Box 90">
          <a:extLst>
            <a:ext uri="{FF2B5EF4-FFF2-40B4-BE49-F238E27FC236}">
              <a16:creationId xmlns:a16="http://schemas.microsoft.com/office/drawing/2014/main" id="{E36A0BA5-0EFF-4BA0-8E2E-3AEE0D19225F}"/>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3"/>
    <xdr:sp macro="" textlink="">
      <xdr:nvSpPr>
        <xdr:cNvPr id="1829" name="Text Box 87">
          <a:extLst>
            <a:ext uri="{FF2B5EF4-FFF2-40B4-BE49-F238E27FC236}">
              <a16:creationId xmlns:a16="http://schemas.microsoft.com/office/drawing/2014/main" id="{7D8F0F12-8EC6-4B0A-A092-F432151A429E}"/>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3"/>
    <xdr:sp macro="" textlink="">
      <xdr:nvSpPr>
        <xdr:cNvPr id="1830" name="Text Box 88">
          <a:extLst>
            <a:ext uri="{FF2B5EF4-FFF2-40B4-BE49-F238E27FC236}">
              <a16:creationId xmlns:a16="http://schemas.microsoft.com/office/drawing/2014/main" id="{E1A66014-5116-4058-AC16-CCEC7A2CF1D0}"/>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3"/>
    <xdr:sp macro="" textlink="">
      <xdr:nvSpPr>
        <xdr:cNvPr id="1831" name="Text Box 89">
          <a:extLst>
            <a:ext uri="{FF2B5EF4-FFF2-40B4-BE49-F238E27FC236}">
              <a16:creationId xmlns:a16="http://schemas.microsoft.com/office/drawing/2014/main" id="{C8D0CB9C-652B-4679-92FF-C736A7D8C5F0}"/>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3"/>
    <xdr:sp macro="" textlink="">
      <xdr:nvSpPr>
        <xdr:cNvPr id="1832" name="Text Box 90">
          <a:extLst>
            <a:ext uri="{FF2B5EF4-FFF2-40B4-BE49-F238E27FC236}">
              <a16:creationId xmlns:a16="http://schemas.microsoft.com/office/drawing/2014/main" id="{F50AC4F9-893D-4DF7-A75C-8D94E8684481}"/>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3"/>
    <xdr:sp macro="" textlink="">
      <xdr:nvSpPr>
        <xdr:cNvPr id="1833" name="Text Box 87">
          <a:extLst>
            <a:ext uri="{FF2B5EF4-FFF2-40B4-BE49-F238E27FC236}">
              <a16:creationId xmlns:a16="http://schemas.microsoft.com/office/drawing/2014/main" id="{F1FE1154-B8F6-40D4-97FF-6E85536F8240}"/>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3"/>
    <xdr:sp macro="" textlink="">
      <xdr:nvSpPr>
        <xdr:cNvPr id="1834" name="Text Box 88">
          <a:extLst>
            <a:ext uri="{FF2B5EF4-FFF2-40B4-BE49-F238E27FC236}">
              <a16:creationId xmlns:a16="http://schemas.microsoft.com/office/drawing/2014/main" id="{50E69725-DB0E-4F1A-827D-203055EFB90B}"/>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3"/>
    <xdr:sp macro="" textlink="">
      <xdr:nvSpPr>
        <xdr:cNvPr id="1835" name="Text Box 89">
          <a:extLst>
            <a:ext uri="{FF2B5EF4-FFF2-40B4-BE49-F238E27FC236}">
              <a16:creationId xmlns:a16="http://schemas.microsoft.com/office/drawing/2014/main" id="{67A4D358-3104-409C-895A-D4CA67612F1C}"/>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3"/>
    <xdr:sp macro="" textlink="">
      <xdr:nvSpPr>
        <xdr:cNvPr id="1836" name="Text Box 90">
          <a:extLst>
            <a:ext uri="{FF2B5EF4-FFF2-40B4-BE49-F238E27FC236}">
              <a16:creationId xmlns:a16="http://schemas.microsoft.com/office/drawing/2014/main" id="{F2EFDE4C-733B-4BCD-BB6C-7B72108001E5}"/>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3"/>
    <xdr:sp macro="" textlink="">
      <xdr:nvSpPr>
        <xdr:cNvPr id="1837" name="Text Box 87">
          <a:extLst>
            <a:ext uri="{FF2B5EF4-FFF2-40B4-BE49-F238E27FC236}">
              <a16:creationId xmlns:a16="http://schemas.microsoft.com/office/drawing/2014/main" id="{0D9864F9-51C7-4F44-B1A9-6CD241B6CC2F}"/>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3"/>
    <xdr:sp macro="" textlink="">
      <xdr:nvSpPr>
        <xdr:cNvPr id="1838" name="Text Box 88">
          <a:extLst>
            <a:ext uri="{FF2B5EF4-FFF2-40B4-BE49-F238E27FC236}">
              <a16:creationId xmlns:a16="http://schemas.microsoft.com/office/drawing/2014/main" id="{FF89D9E3-E078-4093-BF25-93144C852FE9}"/>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3"/>
    <xdr:sp macro="" textlink="">
      <xdr:nvSpPr>
        <xdr:cNvPr id="1839" name="Text Box 89">
          <a:extLst>
            <a:ext uri="{FF2B5EF4-FFF2-40B4-BE49-F238E27FC236}">
              <a16:creationId xmlns:a16="http://schemas.microsoft.com/office/drawing/2014/main" id="{56D6C91B-50F4-415E-96EB-12F6400CE6CD}"/>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3"/>
    <xdr:sp macro="" textlink="">
      <xdr:nvSpPr>
        <xdr:cNvPr id="1840" name="Text Box 90">
          <a:extLst>
            <a:ext uri="{FF2B5EF4-FFF2-40B4-BE49-F238E27FC236}">
              <a16:creationId xmlns:a16="http://schemas.microsoft.com/office/drawing/2014/main" id="{2904DB40-4451-4079-A942-393D2EF38971}"/>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3"/>
    <xdr:sp macro="" textlink="">
      <xdr:nvSpPr>
        <xdr:cNvPr id="1841" name="Text Box 87">
          <a:extLst>
            <a:ext uri="{FF2B5EF4-FFF2-40B4-BE49-F238E27FC236}">
              <a16:creationId xmlns:a16="http://schemas.microsoft.com/office/drawing/2014/main" id="{24E0B340-C4AB-437F-A75B-02AC52320C5A}"/>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3"/>
    <xdr:sp macro="" textlink="">
      <xdr:nvSpPr>
        <xdr:cNvPr id="1842" name="Text Box 88">
          <a:extLst>
            <a:ext uri="{FF2B5EF4-FFF2-40B4-BE49-F238E27FC236}">
              <a16:creationId xmlns:a16="http://schemas.microsoft.com/office/drawing/2014/main" id="{E828E8A1-2377-46A1-BE22-6B8A7CE3AEAD}"/>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3"/>
    <xdr:sp macro="" textlink="">
      <xdr:nvSpPr>
        <xdr:cNvPr id="1843" name="Text Box 89">
          <a:extLst>
            <a:ext uri="{FF2B5EF4-FFF2-40B4-BE49-F238E27FC236}">
              <a16:creationId xmlns:a16="http://schemas.microsoft.com/office/drawing/2014/main" id="{B18110FC-669C-42BF-AAE5-C89431E0F1EB}"/>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3"/>
    <xdr:sp macro="" textlink="">
      <xdr:nvSpPr>
        <xdr:cNvPr id="1844" name="Text Box 90">
          <a:extLst>
            <a:ext uri="{FF2B5EF4-FFF2-40B4-BE49-F238E27FC236}">
              <a16:creationId xmlns:a16="http://schemas.microsoft.com/office/drawing/2014/main" id="{116C3F8B-A7E6-4592-BACC-969C954EC688}"/>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3"/>
    <xdr:sp macro="" textlink="">
      <xdr:nvSpPr>
        <xdr:cNvPr id="1845" name="Text Box 87">
          <a:extLst>
            <a:ext uri="{FF2B5EF4-FFF2-40B4-BE49-F238E27FC236}">
              <a16:creationId xmlns:a16="http://schemas.microsoft.com/office/drawing/2014/main" id="{12AAE1ED-1EAD-4EAA-AAF5-DAF81A11E7C0}"/>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3"/>
    <xdr:sp macro="" textlink="">
      <xdr:nvSpPr>
        <xdr:cNvPr id="1846" name="Text Box 88">
          <a:extLst>
            <a:ext uri="{FF2B5EF4-FFF2-40B4-BE49-F238E27FC236}">
              <a16:creationId xmlns:a16="http://schemas.microsoft.com/office/drawing/2014/main" id="{7B264096-AA9A-4F0D-AAB1-365F15E49CC5}"/>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3"/>
    <xdr:sp macro="" textlink="">
      <xdr:nvSpPr>
        <xdr:cNvPr id="1847" name="Text Box 89">
          <a:extLst>
            <a:ext uri="{FF2B5EF4-FFF2-40B4-BE49-F238E27FC236}">
              <a16:creationId xmlns:a16="http://schemas.microsoft.com/office/drawing/2014/main" id="{C3B60AC0-A8D9-47AA-908A-9BF5015D3747}"/>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3"/>
    <xdr:sp macro="" textlink="">
      <xdr:nvSpPr>
        <xdr:cNvPr id="1848" name="Text Box 90">
          <a:extLst>
            <a:ext uri="{FF2B5EF4-FFF2-40B4-BE49-F238E27FC236}">
              <a16:creationId xmlns:a16="http://schemas.microsoft.com/office/drawing/2014/main" id="{5C2F2C8A-9E18-401B-90BA-49128E11B5BB}"/>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3"/>
    <xdr:sp macro="" textlink="">
      <xdr:nvSpPr>
        <xdr:cNvPr id="1849" name="Text Box 87">
          <a:extLst>
            <a:ext uri="{FF2B5EF4-FFF2-40B4-BE49-F238E27FC236}">
              <a16:creationId xmlns:a16="http://schemas.microsoft.com/office/drawing/2014/main" id="{6CBABD12-5916-4522-931E-DD5F66DD0FCD}"/>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3"/>
    <xdr:sp macro="" textlink="">
      <xdr:nvSpPr>
        <xdr:cNvPr id="1850" name="Text Box 88">
          <a:extLst>
            <a:ext uri="{FF2B5EF4-FFF2-40B4-BE49-F238E27FC236}">
              <a16:creationId xmlns:a16="http://schemas.microsoft.com/office/drawing/2014/main" id="{0B59423D-1771-48F4-9821-4FFA4BF79158}"/>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3"/>
    <xdr:sp macro="" textlink="">
      <xdr:nvSpPr>
        <xdr:cNvPr id="1851" name="Text Box 89">
          <a:extLst>
            <a:ext uri="{FF2B5EF4-FFF2-40B4-BE49-F238E27FC236}">
              <a16:creationId xmlns:a16="http://schemas.microsoft.com/office/drawing/2014/main" id="{6E728F0F-0B98-494F-815E-6C982023C955}"/>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3"/>
    <xdr:sp macro="" textlink="">
      <xdr:nvSpPr>
        <xdr:cNvPr id="1852" name="Text Box 90">
          <a:extLst>
            <a:ext uri="{FF2B5EF4-FFF2-40B4-BE49-F238E27FC236}">
              <a16:creationId xmlns:a16="http://schemas.microsoft.com/office/drawing/2014/main" id="{758F11EF-CF01-42B0-BFBB-9BEB846010BA}"/>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3"/>
    <xdr:sp macro="" textlink="">
      <xdr:nvSpPr>
        <xdr:cNvPr id="1853" name="Text Box 87">
          <a:extLst>
            <a:ext uri="{FF2B5EF4-FFF2-40B4-BE49-F238E27FC236}">
              <a16:creationId xmlns:a16="http://schemas.microsoft.com/office/drawing/2014/main" id="{2543AE4E-092B-4418-BD41-E0B39E5E3941}"/>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3"/>
    <xdr:sp macro="" textlink="">
      <xdr:nvSpPr>
        <xdr:cNvPr id="1854" name="Text Box 88">
          <a:extLst>
            <a:ext uri="{FF2B5EF4-FFF2-40B4-BE49-F238E27FC236}">
              <a16:creationId xmlns:a16="http://schemas.microsoft.com/office/drawing/2014/main" id="{BC497CF4-E022-4B26-B7B5-B3DE369F87F2}"/>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3"/>
    <xdr:sp macro="" textlink="">
      <xdr:nvSpPr>
        <xdr:cNvPr id="1855" name="Text Box 89">
          <a:extLst>
            <a:ext uri="{FF2B5EF4-FFF2-40B4-BE49-F238E27FC236}">
              <a16:creationId xmlns:a16="http://schemas.microsoft.com/office/drawing/2014/main" id="{5F66A057-FBCC-4F12-8D97-30C10D90B037}"/>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3"/>
    <xdr:sp macro="" textlink="">
      <xdr:nvSpPr>
        <xdr:cNvPr id="1856" name="Text Box 90">
          <a:extLst>
            <a:ext uri="{FF2B5EF4-FFF2-40B4-BE49-F238E27FC236}">
              <a16:creationId xmlns:a16="http://schemas.microsoft.com/office/drawing/2014/main" id="{CD2F8AFE-C975-41A7-B0C4-0F98EFE7CE9D}"/>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3"/>
    <xdr:sp macro="" textlink="">
      <xdr:nvSpPr>
        <xdr:cNvPr id="1857" name="Text Box 87">
          <a:extLst>
            <a:ext uri="{FF2B5EF4-FFF2-40B4-BE49-F238E27FC236}">
              <a16:creationId xmlns:a16="http://schemas.microsoft.com/office/drawing/2014/main" id="{21576E79-4DAC-4022-8693-27EB9BB2416C}"/>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3"/>
    <xdr:sp macro="" textlink="">
      <xdr:nvSpPr>
        <xdr:cNvPr id="1858" name="Text Box 88">
          <a:extLst>
            <a:ext uri="{FF2B5EF4-FFF2-40B4-BE49-F238E27FC236}">
              <a16:creationId xmlns:a16="http://schemas.microsoft.com/office/drawing/2014/main" id="{730190D8-D8FA-4B31-B889-CDC0731C0D0C}"/>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3"/>
    <xdr:sp macro="" textlink="">
      <xdr:nvSpPr>
        <xdr:cNvPr id="1859" name="Text Box 89">
          <a:extLst>
            <a:ext uri="{FF2B5EF4-FFF2-40B4-BE49-F238E27FC236}">
              <a16:creationId xmlns:a16="http://schemas.microsoft.com/office/drawing/2014/main" id="{10A568C2-2645-4EC9-931C-0E8CA16B70E7}"/>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3"/>
    <xdr:sp macro="" textlink="">
      <xdr:nvSpPr>
        <xdr:cNvPr id="1860" name="Text Box 90">
          <a:extLst>
            <a:ext uri="{FF2B5EF4-FFF2-40B4-BE49-F238E27FC236}">
              <a16:creationId xmlns:a16="http://schemas.microsoft.com/office/drawing/2014/main" id="{40E09945-61FC-4B41-A7FD-B49FA2CC1E37}"/>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3"/>
    <xdr:sp macro="" textlink="">
      <xdr:nvSpPr>
        <xdr:cNvPr id="1861" name="Text Box 87">
          <a:extLst>
            <a:ext uri="{FF2B5EF4-FFF2-40B4-BE49-F238E27FC236}">
              <a16:creationId xmlns:a16="http://schemas.microsoft.com/office/drawing/2014/main" id="{CD710D4D-88A8-40F2-AAA2-AEADC58657D9}"/>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3"/>
    <xdr:sp macro="" textlink="">
      <xdr:nvSpPr>
        <xdr:cNvPr id="1862" name="Text Box 88">
          <a:extLst>
            <a:ext uri="{FF2B5EF4-FFF2-40B4-BE49-F238E27FC236}">
              <a16:creationId xmlns:a16="http://schemas.microsoft.com/office/drawing/2014/main" id="{E4A7DCB2-C473-4866-A526-344DF72C4F05}"/>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3"/>
    <xdr:sp macro="" textlink="">
      <xdr:nvSpPr>
        <xdr:cNvPr id="1863" name="Text Box 89">
          <a:extLst>
            <a:ext uri="{FF2B5EF4-FFF2-40B4-BE49-F238E27FC236}">
              <a16:creationId xmlns:a16="http://schemas.microsoft.com/office/drawing/2014/main" id="{3485D439-1667-4B1D-BF13-5D2B0A8B2E2E}"/>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3"/>
    <xdr:sp macro="" textlink="">
      <xdr:nvSpPr>
        <xdr:cNvPr id="1864" name="Text Box 90">
          <a:extLst>
            <a:ext uri="{FF2B5EF4-FFF2-40B4-BE49-F238E27FC236}">
              <a16:creationId xmlns:a16="http://schemas.microsoft.com/office/drawing/2014/main" id="{6B4906A9-BE5B-4DA5-B382-161DA617714F}"/>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3"/>
    <xdr:sp macro="" textlink="">
      <xdr:nvSpPr>
        <xdr:cNvPr id="1865" name="Text Box 87">
          <a:extLst>
            <a:ext uri="{FF2B5EF4-FFF2-40B4-BE49-F238E27FC236}">
              <a16:creationId xmlns:a16="http://schemas.microsoft.com/office/drawing/2014/main" id="{45DC53F7-2A8B-4121-BAFD-3913A5ECD549}"/>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3"/>
    <xdr:sp macro="" textlink="">
      <xdr:nvSpPr>
        <xdr:cNvPr id="1866" name="Text Box 88">
          <a:extLst>
            <a:ext uri="{FF2B5EF4-FFF2-40B4-BE49-F238E27FC236}">
              <a16:creationId xmlns:a16="http://schemas.microsoft.com/office/drawing/2014/main" id="{74585C11-E43B-43DA-8F9D-5C8A69549FFB}"/>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3"/>
    <xdr:sp macro="" textlink="">
      <xdr:nvSpPr>
        <xdr:cNvPr id="1867" name="Text Box 89">
          <a:extLst>
            <a:ext uri="{FF2B5EF4-FFF2-40B4-BE49-F238E27FC236}">
              <a16:creationId xmlns:a16="http://schemas.microsoft.com/office/drawing/2014/main" id="{CCB89CAE-4B7A-4123-8374-73478CF06E12}"/>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3"/>
    <xdr:sp macro="" textlink="">
      <xdr:nvSpPr>
        <xdr:cNvPr id="1868" name="Text Box 90">
          <a:extLst>
            <a:ext uri="{FF2B5EF4-FFF2-40B4-BE49-F238E27FC236}">
              <a16:creationId xmlns:a16="http://schemas.microsoft.com/office/drawing/2014/main" id="{B4901C3E-920D-48A6-B717-DAB5669D8919}"/>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3"/>
    <xdr:sp macro="" textlink="">
      <xdr:nvSpPr>
        <xdr:cNvPr id="1869" name="Text Box 87">
          <a:extLst>
            <a:ext uri="{FF2B5EF4-FFF2-40B4-BE49-F238E27FC236}">
              <a16:creationId xmlns:a16="http://schemas.microsoft.com/office/drawing/2014/main" id="{D69749D3-8725-4869-93BF-BD277F02F9A0}"/>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3"/>
    <xdr:sp macro="" textlink="">
      <xdr:nvSpPr>
        <xdr:cNvPr id="1870" name="Text Box 88">
          <a:extLst>
            <a:ext uri="{FF2B5EF4-FFF2-40B4-BE49-F238E27FC236}">
              <a16:creationId xmlns:a16="http://schemas.microsoft.com/office/drawing/2014/main" id="{5C7B8C86-F759-4D4A-988D-3B6733AA10B1}"/>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3"/>
    <xdr:sp macro="" textlink="">
      <xdr:nvSpPr>
        <xdr:cNvPr id="1871" name="Text Box 89">
          <a:extLst>
            <a:ext uri="{FF2B5EF4-FFF2-40B4-BE49-F238E27FC236}">
              <a16:creationId xmlns:a16="http://schemas.microsoft.com/office/drawing/2014/main" id="{5A8A780D-1B2F-4F40-AEFB-1627CC5C880E}"/>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3"/>
    <xdr:sp macro="" textlink="">
      <xdr:nvSpPr>
        <xdr:cNvPr id="1872" name="Text Box 90">
          <a:extLst>
            <a:ext uri="{FF2B5EF4-FFF2-40B4-BE49-F238E27FC236}">
              <a16:creationId xmlns:a16="http://schemas.microsoft.com/office/drawing/2014/main" id="{07B11B01-3B4F-4A1A-84A9-74F7579F1B56}"/>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3"/>
    <xdr:sp macro="" textlink="">
      <xdr:nvSpPr>
        <xdr:cNvPr id="1873" name="Text Box 87">
          <a:extLst>
            <a:ext uri="{FF2B5EF4-FFF2-40B4-BE49-F238E27FC236}">
              <a16:creationId xmlns:a16="http://schemas.microsoft.com/office/drawing/2014/main" id="{16DA0708-5CB5-4326-B958-396F06076CA8}"/>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3"/>
    <xdr:sp macro="" textlink="">
      <xdr:nvSpPr>
        <xdr:cNvPr id="1874" name="Text Box 88">
          <a:extLst>
            <a:ext uri="{FF2B5EF4-FFF2-40B4-BE49-F238E27FC236}">
              <a16:creationId xmlns:a16="http://schemas.microsoft.com/office/drawing/2014/main" id="{64D930D9-761A-45F3-B4E9-3D57B004D752}"/>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3"/>
    <xdr:sp macro="" textlink="">
      <xdr:nvSpPr>
        <xdr:cNvPr id="1875" name="Text Box 89">
          <a:extLst>
            <a:ext uri="{FF2B5EF4-FFF2-40B4-BE49-F238E27FC236}">
              <a16:creationId xmlns:a16="http://schemas.microsoft.com/office/drawing/2014/main" id="{A5804EF5-299D-4868-99DC-8D0253823B58}"/>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3"/>
    <xdr:sp macro="" textlink="">
      <xdr:nvSpPr>
        <xdr:cNvPr id="1876" name="Text Box 90">
          <a:extLst>
            <a:ext uri="{FF2B5EF4-FFF2-40B4-BE49-F238E27FC236}">
              <a16:creationId xmlns:a16="http://schemas.microsoft.com/office/drawing/2014/main" id="{FC75B2F9-BD3F-4B10-A550-FA567FFD8E15}"/>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3"/>
    <xdr:sp macro="" textlink="">
      <xdr:nvSpPr>
        <xdr:cNvPr id="1877" name="Text Box 87">
          <a:extLst>
            <a:ext uri="{FF2B5EF4-FFF2-40B4-BE49-F238E27FC236}">
              <a16:creationId xmlns:a16="http://schemas.microsoft.com/office/drawing/2014/main" id="{0C6010A9-28FF-42C9-BF6D-0D5A73CB345D}"/>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3"/>
    <xdr:sp macro="" textlink="">
      <xdr:nvSpPr>
        <xdr:cNvPr id="1878" name="Text Box 88">
          <a:extLst>
            <a:ext uri="{FF2B5EF4-FFF2-40B4-BE49-F238E27FC236}">
              <a16:creationId xmlns:a16="http://schemas.microsoft.com/office/drawing/2014/main" id="{DAE12742-C43B-425C-A0FF-99C20FFC7FD5}"/>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3"/>
    <xdr:sp macro="" textlink="">
      <xdr:nvSpPr>
        <xdr:cNvPr id="1879" name="Text Box 89">
          <a:extLst>
            <a:ext uri="{FF2B5EF4-FFF2-40B4-BE49-F238E27FC236}">
              <a16:creationId xmlns:a16="http://schemas.microsoft.com/office/drawing/2014/main" id="{1B559DFB-0E3F-46C9-8388-F757E91537DD}"/>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3"/>
    <xdr:sp macro="" textlink="">
      <xdr:nvSpPr>
        <xdr:cNvPr id="1880" name="Text Box 90">
          <a:extLst>
            <a:ext uri="{FF2B5EF4-FFF2-40B4-BE49-F238E27FC236}">
              <a16:creationId xmlns:a16="http://schemas.microsoft.com/office/drawing/2014/main" id="{CD38B5E5-5821-4AB6-A64E-189E8D572DF2}"/>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3"/>
    <xdr:sp macro="" textlink="">
      <xdr:nvSpPr>
        <xdr:cNvPr id="1881" name="Text Box 87">
          <a:extLst>
            <a:ext uri="{FF2B5EF4-FFF2-40B4-BE49-F238E27FC236}">
              <a16:creationId xmlns:a16="http://schemas.microsoft.com/office/drawing/2014/main" id="{AC6934B2-74E5-445B-99DA-608C9C08586B}"/>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3"/>
    <xdr:sp macro="" textlink="">
      <xdr:nvSpPr>
        <xdr:cNvPr id="1882" name="Text Box 88">
          <a:extLst>
            <a:ext uri="{FF2B5EF4-FFF2-40B4-BE49-F238E27FC236}">
              <a16:creationId xmlns:a16="http://schemas.microsoft.com/office/drawing/2014/main" id="{271D70AE-42C1-409A-8894-45D6DE2C748E}"/>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3"/>
    <xdr:sp macro="" textlink="">
      <xdr:nvSpPr>
        <xdr:cNvPr id="1883" name="Text Box 89">
          <a:extLst>
            <a:ext uri="{FF2B5EF4-FFF2-40B4-BE49-F238E27FC236}">
              <a16:creationId xmlns:a16="http://schemas.microsoft.com/office/drawing/2014/main" id="{B9DD3626-AFD2-4D86-8AA7-5755EE26A754}"/>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3"/>
    <xdr:sp macro="" textlink="">
      <xdr:nvSpPr>
        <xdr:cNvPr id="1884" name="Text Box 90">
          <a:extLst>
            <a:ext uri="{FF2B5EF4-FFF2-40B4-BE49-F238E27FC236}">
              <a16:creationId xmlns:a16="http://schemas.microsoft.com/office/drawing/2014/main" id="{0A7552AE-EB2D-4435-98EB-6285B1E72329}"/>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3"/>
    <xdr:sp macro="" textlink="">
      <xdr:nvSpPr>
        <xdr:cNvPr id="1885" name="Text Box 87">
          <a:extLst>
            <a:ext uri="{FF2B5EF4-FFF2-40B4-BE49-F238E27FC236}">
              <a16:creationId xmlns:a16="http://schemas.microsoft.com/office/drawing/2014/main" id="{758BE4ED-8224-47CF-B81A-DB584CB38F51}"/>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3"/>
    <xdr:sp macro="" textlink="">
      <xdr:nvSpPr>
        <xdr:cNvPr id="1886" name="Text Box 88">
          <a:extLst>
            <a:ext uri="{FF2B5EF4-FFF2-40B4-BE49-F238E27FC236}">
              <a16:creationId xmlns:a16="http://schemas.microsoft.com/office/drawing/2014/main" id="{BF36400E-5B93-4F04-ABF1-7FADDDFBD2CC}"/>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3"/>
    <xdr:sp macro="" textlink="">
      <xdr:nvSpPr>
        <xdr:cNvPr id="1887" name="Text Box 89">
          <a:extLst>
            <a:ext uri="{FF2B5EF4-FFF2-40B4-BE49-F238E27FC236}">
              <a16:creationId xmlns:a16="http://schemas.microsoft.com/office/drawing/2014/main" id="{FDB8E926-286F-4DAB-902F-1626D412F45E}"/>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3"/>
    <xdr:sp macro="" textlink="">
      <xdr:nvSpPr>
        <xdr:cNvPr id="1888" name="Text Box 90">
          <a:extLst>
            <a:ext uri="{FF2B5EF4-FFF2-40B4-BE49-F238E27FC236}">
              <a16:creationId xmlns:a16="http://schemas.microsoft.com/office/drawing/2014/main" id="{273D9A6C-643C-498B-B166-C94D1461286E}"/>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3"/>
    <xdr:sp macro="" textlink="">
      <xdr:nvSpPr>
        <xdr:cNvPr id="1889" name="Text Box 87">
          <a:extLst>
            <a:ext uri="{FF2B5EF4-FFF2-40B4-BE49-F238E27FC236}">
              <a16:creationId xmlns:a16="http://schemas.microsoft.com/office/drawing/2014/main" id="{37B1B561-4D1F-44D9-A7A1-D358D444C420}"/>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3"/>
    <xdr:sp macro="" textlink="">
      <xdr:nvSpPr>
        <xdr:cNvPr id="1890" name="Text Box 88">
          <a:extLst>
            <a:ext uri="{FF2B5EF4-FFF2-40B4-BE49-F238E27FC236}">
              <a16:creationId xmlns:a16="http://schemas.microsoft.com/office/drawing/2014/main" id="{1C74794E-0986-45A3-A468-1E38CB0BCCE6}"/>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3"/>
    <xdr:sp macro="" textlink="">
      <xdr:nvSpPr>
        <xdr:cNvPr id="1891" name="Text Box 89">
          <a:extLst>
            <a:ext uri="{FF2B5EF4-FFF2-40B4-BE49-F238E27FC236}">
              <a16:creationId xmlns:a16="http://schemas.microsoft.com/office/drawing/2014/main" id="{9FD145E8-9602-4FA1-9399-097BFA26478B}"/>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3"/>
    <xdr:sp macro="" textlink="">
      <xdr:nvSpPr>
        <xdr:cNvPr id="1892" name="Text Box 90">
          <a:extLst>
            <a:ext uri="{FF2B5EF4-FFF2-40B4-BE49-F238E27FC236}">
              <a16:creationId xmlns:a16="http://schemas.microsoft.com/office/drawing/2014/main" id="{136E984A-2B0E-4193-9CF2-DEEB6974EFBB}"/>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3"/>
    <xdr:sp macro="" textlink="">
      <xdr:nvSpPr>
        <xdr:cNvPr id="1893" name="Text Box 87">
          <a:extLst>
            <a:ext uri="{FF2B5EF4-FFF2-40B4-BE49-F238E27FC236}">
              <a16:creationId xmlns:a16="http://schemas.microsoft.com/office/drawing/2014/main" id="{FA11E546-E1FE-4F76-B030-B6AE5CFDEA7A}"/>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3"/>
    <xdr:sp macro="" textlink="">
      <xdr:nvSpPr>
        <xdr:cNvPr id="1894" name="Text Box 88">
          <a:extLst>
            <a:ext uri="{FF2B5EF4-FFF2-40B4-BE49-F238E27FC236}">
              <a16:creationId xmlns:a16="http://schemas.microsoft.com/office/drawing/2014/main" id="{FF1682AD-F0DD-42C8-974C-44A3A0312A3E}"/>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3"/>
    <xdr:sp macro="" textlink="">
      <xdr:nvSpPr>
        <xdr:cNvPr id="1895" name="Text Box 89">
          <a:extLst>
            <a:ext uri="{FF2B5EF4-FFF2-40B4-BE49-F238E27FC236}">
              <a16:creationId xmlns:a16="http://schemas.microsoft.com/office/drawing/2014/main" id="{CBBD4372-37F1-4644-9267-988F0A73F250}"/>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3"/>
    <xdr:sp macro="" textlink="">
      <xdr:nvSpPr>
        <xdr:cNvPr id="1896" name="Text Box 90">
          <a:extLst>
            <a:ext uri="{FF2B5EF4-FFF2-40B4-BE49-F238E27FC236}">
              <a16:creationId xmlns:a16="http://schemas.microsoft.com/office/drawing/2014/main" id="{BDC550F8-CCBE-4360-89F1-34C49283C4F4}"/>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3"/>
    <xdr:sp macro="" textlink="">
      <xdr:nvSpPr>
        <xdr:cNvPr id="1897" name="Text Box 87">
          <a:extLst>
            <a:ext uri="{FF2B5EF4-FFF2-40B4-BE49-F238E27FC236}">
              <a16:creationId xmlns:a16="http://schemas.microsoft.com/office/drawing/2014/main" id="{963C0006-4EDE-43E7-9E44-C34D46C248AA}"/>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3"/>
    <xdr:sp macro="" textlink="">
      <xdr:nvSpPr>
        <xdr:cNvPr id="1898" name="Text Box 88">
          <a:extLst>
            <a:ext uri="{FF2B5EF4-FFF2-40B4-BE49-F238E27FC236}">
              <a16:creationId xmlns:a16="http://schemas.microsoft.com/office/drawing/2014/main" id="{D8A6CEBD-BBBA-496C-8419-44E9627E7E7B}"/>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3"/>
    <xdr:sp macro="" textlink="">
      <xdr:nvSpPr>
        <xdr:cNvPr id="1899" name="Text Box 89">
          <a:extLst>
            <a:ext uri="{FF2B5EF4-FFF2-40B4-BE49-F238E27FC236}">
              <a16:creationId xmlns:a16="http://schemas.microsoft.com/office/drawing/2014/main" id="{5BD245D8-9569-42F9-BD60-A36F340DF6ED}"/>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3"/>
    <xdr:sp macro="" textlink="">
      <xdr:nvSpPr>
        <xdr:cNvPr id="1900" name="Text Box 90">
          <a:extLst>
            <a:ext uri="{FF2B5EF4-FFF2-40B4-BE49-F238E27FC236}">
              <a16:creationId xmlns:a16="http://schemas.microsoft.com/office/drawing/2014/main" id="{559CFC92-8729-49AD-B6D4-24C6E7B670A1}"/>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3"/>
    <xdr:sp macro="" textlink="">
      <xdr:nvSpPr>
        <xdr:cNvPr id="1901" name="Text Box 87">
          <a:extLst>
            <a:ext uri="{FF2B5EF4-FFF2-40B4-BE49-F238E27FC236}">
              <a16:creationId xmlns:a16="http://schemas.microsoft.com/office/drawing/2014/main" id="{12E03F70-09BA-47C4-9D50-7C0357D9DC67}"/>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3"/>
    <xdr:sp macro="" textlink="">
      <xdr:nvSpPr>
        <xdr:cNvPr id="1902" name="Text Box 88">
          <a:extLst>
            <a:ext uri="{FF2B5EF4-FFF2-40B4-BE49-F238E27FC236}">
              <a16:creationId xmlns:a16="http://schemas.microsoft.com/office/drawing/2014/main" id="{B5E8D321-CE89-4952-8345-BC8F8F576A9D}"/>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3"/>
    <xdr:sp macro="" textlink="">
      <xdr:nvSpPr>
        <xdr:cNvPr id="1903" name="Text Box 89">
          <a:extLst>
            <a:ext uri="{FF2B5EF4-FFF2-40B4-BE49-F238E27FC236}">
              <a16:creationId xmlns:a16="http://schemas.microsoft.com/office/drawing/2014/main" id="{9EB256EF-8F77-46D3-A5E8-2A87B3454A5E}"/>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3"/>
    <xdr:sp macro="" textlink="">
      <xdr:nvSpPr>
        <xdr:cNvPr id="1904" name="Text Box 90">
          <a:extLst>
            <a:ext uri="{FF2B5EF4-FFF2-40B4-BE49-F238E27FC236}">
              <a16:creationId xmlns:a16="http://schemas.microsoft.com/office/drawing/2014/main" id="{49C2DAC0-E341-426B-A7FE-63F7F356FE79}"/>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3"/>
    <xdr:sp macro="" textlink="">
      <xdr:nvSpPr>
        <xdr:cNvPr id="1905" name="Text Box 87">
          <a:extLst>
            <a:ext uri="{FF2B5EF4-FFF2-40B4-BE49-F238E27FC236}">
              <a16:creationId xmlns:a16="http://schemas.microsoft.com/office/drawing/2014/main" id="{9A94801B-AB9D-410C-BBD4-B425B60D69FC}"/>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3"/>
    <xdr:sp macro="" textlink="">
      <xdr:nvSpPr>
        <xdr:cNvPr id="1906" name="Text Box 88">
          <a:extLst>
            <a:ext uri="{FF2B5EF4-FFF2-40B4-BE49-F238E27FC236}">
              <a16:creationId xmlns:a16="http://schemas.microsoft.com/office/drawing/2014/main" id="{C6A01F2C-615E-4A2E-BDA1-D604C392A556}"/>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3"/>
    <xdr:sp macro="" textlink="">
      <xdr:nvSpPr>
        <xdr:cNvPr id="1907" name="Text Box 89">
          <a:extLst>
            <a:ext uri="{FF2B5EF4-FFF2-40B4-BE49-F238E27FC236}">
              <a16:creationId xmlns:a16="http://schemas.microsoft.com/office/drawing/2014/main" id="{591BF0D3-486B-4DA0-873C-C42467C48957}"/>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3"/>
    <xdr:sp macro="" textlink="">
      <xdr:nvSpPr>
        <xdr:cNvPr id="1908" name="Text Box 90">
          <a:extLst>
            <a:ext uri="{FF2B5EF4-FFF2-40B4-BE49-F238E27FC236}">
              <a16:creationId xmlns:a16="http://schemas.microsoft.com/office/drawing/2014/main" id="{FAB0C7BD-768C-4617-9661-B37C181096E4}"/>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3"/>
    <xdr:sp macro="" textlink="">
      <xdr:nvSpPr>
        <xdr:cNvPr id="1909" name="Text Box 87">
          <a:extLst>
            <a:ext uri="{FF2B5EF4-FFF2-40B4-BE49-F238E27FC236}">
              <a16:creationId xmlns:a16="http://schemas.microsoft.com/office/drawing/2014/main" id="{9B40F71C-5D28-48C6-B01E-D7193FB7B3D2}"/>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3"/>
    <xdr:sp macro="" textlink="">
      <xdr:nvSpPr>
        <xdr:cNvPr id="1910" name="Text Box 88">
          <a:extLst>
            <a:ext uri="{FF2B5EF4-FFF2-40B4-BE49-F238E27FC236}">
              <a16:creationId xmlns:a16="http://schemas.microsoft.com/office/drawing/2014/main" id="{797D2535-48B2-4979-9FE4-A2F8F84EFCB2}"/>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3"/>
    <xdr:sp macro="" textlink="">
      <xdr:nvSpPr>
        <xdr:cNvPr id="1911" name="Text Box 89">
          <a:extLst>
            <a:ext uri="{FF2B5EF4-FFF2-40B4-BE49-F238E27FC236}">
              <a16:creationId xmlns:a16="http://schemas.microsoft.com/office/drawing/2014/main" id="{E52F833D-7F0E-4C7B-BE64-D373EC6E88B4}"/>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3"/>
    <xdr:sp macro="" textlink="">
      <xdr:nvSpPr>
        <xdr:cNvPr id="1912" name="Text Box 90">
          <a:extLst>
            <a:ext uri="{FF2B5EF4-FFF2-40B4-BE49-F238E27FC236}">
              <a16:creationId xmlns:a16="http://schemas.microsoft.com/office/drawing/2014/main" id="{A57EDDEE-3AD0-4082-B361-C6A1C1ADA72B}"/>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3"/>
    <xdr:sp macro="" textlink="">
      <xdr:nvSpPr>
        <xdr:cNvPr id="1913" name="Text Box 87">
          <a:extLst>
            <a:ext uri="{FF2B5EF4-FFF2-40B4-BE49-F238E27FC236}">
              <a16:creationId xmlns:a16="http://schemas.microsoft.com/office/drawing/2014/main" id="{2DD23A34-250A-40CD-95A1-2FD6399D89B4}"/>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3"/>
    <xdr:sp macro="" textlink="">
      <xdr:nvSpPr>
        <xdr:cNvPr id="1914" name="Text Box 88">
          <a:extLst>
            <a:ext uri="{FF2B5EF4-FFF2-40B4-BE49-F238E27FC236}">
              <a16:creationId xmlns:a16="http://schemas.microsoft.com/office/drawing/2014/main" id="{B61D4E0E-03FE-4321-900C-52DD9DADA374}"/>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3"/>
    <xdr:sp macro="" textlink="">
      <xdr:nvSpPr>
        <xdr:cNvPr id="1915" name="Text Box 89">
          <a:extLst>
            <a:ext uri="{FF2B5EF4-FFF2-40B4-BE49-F238E27FC236}">
              <a16:creationId xmlns:a16="http://schemas.microsoft.com/office/drawing/2014/main" id="{36AF5505-D634-45B8-A49A-F833247AD9F4}"/>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3"/>
    <xdr:sp macro="" textlink="">
      <xdr:nvSpPr>
        <xdr:cNvPr id="1916" name="Text Box 90">
          <a:extLst>
            <a:ext uri="{FF2B5EF4-FFF2-40B4-BE49-F238E27FC236}">
              <a16:creationId xmlns:a16="http://schemas.microsoft.com/office/drawing/2014/main" id="{5360A869-B12B-49A9-9E19-5E65BBF62E2E}"/>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3"/>
    <xdr:sp macro="" textlink="">
      <xdr:nvSpPr>
        <xdr:cNvPr id="1917" name="Text Box 87">
          <a:extLst>
            <a:ext uri="{FF2B5EF4-FFF2-40B4-BE49-F238E27FC236}">
              <a16:creationId xmlns:a16="http://schemas.microsoft.com/office/drawing/2014/main" id="{F09186DA-DB61-4547-B107-A13590F11E41}"/>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3"/>
    <xdr:sp macro="" textlink="">
      <xdr:nvSpPr>
        <xdr:cNvPr id="1918" name="Text Box 88">
          <a:extLst>
            <a:ext uri="{FF2B5EF4-FFF2-40B4-BE49-F238E27FC236}">
              <a16:creationId xmlns:a16="http://schemas.microsoft.com/office/drawing/2014/main" id="{076A6C63-762A-4C9B-ADBA-98107AF54433}"/>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3"/>
    <xdr:sp macro="" textlink="">
      <xdr:nvSpPr>
        <xdr:cNvPr id="1919" name="Text Box 89">
          <a:extLst>
            <a:ext uri="{FF2B5EF4-FFF2-40B4-BE49-F238E27FC236}">
              <a16:creationId xmlns:a16="http://schemas.microsoft.com/office/drawing/2014/main" id="{3E0CE56B-60BD-418F-8235-A68D8F2A25DE}"/>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40</xdr:row>
      <xdr:rowOff>0</xdr:rowOff>
    </xdr:from>
    <xdr:ext cx="76200" cy="201553"/>
    <xdr:sp macro="" textlink="">
      <xdr:nvSpPr>
        <xdr:cNvPr id="1920" name="Text Box 90">
          <a:extLst>
            <a:ext uri="{FF2B5EF4-FFF2-40B4-BE49-F238E27FC236}">
              <a16:creationId xmlns:a16="http://schemas.microsoft.com/office/drawing/2014/main" id="{955FEDF4-BBB0-4F73-B2FB-381DE53907B8}"/>
            </a:ext>
          </a:extLst>
        </xdr:cNvPr>
        <xdr:cNvSpPr txBox="1">
          <a:spLocks noChangeArrowheads="1"/>
        </xdr:cNvSpPr>
      </xdr:nvSpPr>
      <xdr:spPr bwMode="auto">
        <a:xfrm>
          <a:off x="3463636" y="11585864"/>
          <a:ext cx="76200" cy="201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oneCellAnchor>
    <xdr:from>
      <xdr:col>3</xdr:col>
      <xdr:colOff>0</xdr:colOff>
      <xdr:row>208</xdr:row>
      <xdr:rowOff>0</xdr:rowOff>
    </xdr:from>
    <xdr:ext cx="76200" cy="212793"/>
    <xdr:sp macro="" textlink="">
      <xdr:nvSpPr>
        <xdr:cNvPr id="2" name="Text Box 87">
          <a:extLst>
            <a:ext uri="{FF2B5EF4-FFF2-40B4-BE49-F238E27FC236}">
              <a16:creationId xmlns:a16="http://schemas.microsoft.com/office/drawing/2014/main" id="{BF0CF500-1C9E-4061-AA91-AEE7C30DD5C6}"/>
            </a:ext>
          </a:extLst>
        </xdr:cNvPr>
        <xdr:cNvSpPr txBox="1">
          <a:spLocks noChangeArrowheads="1"/>
        </xdr:cNvSpPr>
      </xdr:nvSpPr>
      <xdr:spPr bwMode="auto">
        <a:xfrm>
          <a:off x="1828800" y="39624000"/>
          <a:ext cx="76200" cy="212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212793"/>
    <xdr:sp macro="" textlink="">
      <xdr:nvSpPr>
        <xdr:cNvPr id="3" name="Text Box 88">
          <a:extLst>
            <a:ext uri="{FF2B5EF4-FFF2-40B4-BE49-F238E27FC236}">
              <a16:creationId xmlns:a16="http://schemas.microsoft.com/office/drawing/2014/main" id="{2B503044-7812-4014-B53C-6EB671D3102E}"/>
            </a:ext>
          </a:extLst>
        </xdr:cNvPr>
        <xdr:cNvSpPr txBox="1">
          <a:spLocks noChangeArrowheads="1"/>
        </xdr:cNvSpPr>
      </xdr:nvSpPr>
      <xdr:spPr bwMode="auto">
        <a:xfrm>
          <a:off x="1828800" y="39624000"/>
          <a:ext cx="76200" cy="212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212793"/>
    <xdr:sp macro="" textlink="">
      <xdr:nvSpPr>
        <xdr:cNvPr id="4" name="Text Box 89">
          <a:extLst>
            <a:ext uri="{FF2B5EF4-FFF2-40B4-BE49-F238E27FC236}">
              <a16:creationId xmlns:a16="http://schemas.microsoft.com/office/drawing/2014/main" id="{AFED0249-378C-4415-A478-37D5A4CB17ED}"/>
            </a:ext>
          </a:extLst>
        </xdr:cNvPr>
        <xdr:cNvSpPr txBox="1">
          <a:spLocks noChangeArrowheads="1"/>
        </xdr:cNvSpPr>
      </xdr:nvSpPr>
      <xdr:spPr bwMode="auto">
        <a:xfrm>
          <a:off x="1828800" y="39624000"/>
          <a:ext cx="76200" cy="212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212793"/>
    <xdr:sp macro="" textlink="">
      <xdr:nvSpPr>
        <xdr:cNvPr id="5" name="Text Box 90">
          <a:extLst>
            <a:ext uri="{FF2B5EF4-FFF2-40B4-BE49-F238E27FC236}">
              <a16:creationId xmlns:a16="http://schemas.microsoft.com/office/drawing/2014/main" id="{ECAE416E-2FF1-4B9C-B9D6-7A7FD0A5FACD}"/>
            </a:ext>
          </a:extLst>
        </xdr:cNvPr>
        <xdr:cNvSpPr txBox="1">
          <a:spLocks noChangeArrowheads="1"/>
        </xdr:cNvSpPr>
      </xdr:nvSpPr>
      <xdr:spPr bwMode="auto">
        <a:xfrm>
          <a:off x="1828800" y="39624000"/>
          <a:ext cx="76200" cy="212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212793"/>
    <xdr:sp macro="" textlink="">
      <xdr:nvSpPr>
        <xdr:cNvPr id="6" name="Text Box 91">
          <a:extLst>
            <a:ext uri="{FF2B5EF4-FFF2-40B4-BE49-F238E27FC236}">
              <a16:creationId xmlns:a16="http://schemas.microsoft.com/office/drawing/2014/main" id="{C5710867-B0DB-4D70-946F-6F6D57B618F9}"/>
            </a:ext>
          </a:extLst>
        </xdr:cNvPr>
        <xdr:cNvSpPr txBox="1">
          <a:spLocks noChangeArrowheads="1"/>
        </xdr:cNvSpPr>
      </xdr:nvSpPr>
      <xdr:spPr bwMode="auto">
        <a:xfrm>
          <a:off x="2438400" y="39624000"/>
          <a:ext cx="76200" cy="212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212793"/>
    <xdr:sp macro="" textlink="">
      <xdr:nvSpPr>
        <xdr:cNvPr id="7" name="Text Box 92">
          <a:extLst>
            <a:ext uri="{FF2B5EF4-FFF2-40B4-BE49-F238E27FC236}">
              <a16:creationId xmlns:a16="http://schemas.microsoft.com/office/drawing/2014/main" id="{6D33924B-354B-462E-84B2-657A8702025C}"/>
            </a:ext>
          </a:extLst>
        </xdr:cNvPr>
        <xdr:cNvSpPr txBox="1">
          <a:spLocks noChangeArrowheads="1"/>
        </xdr:cNvSpPr>
      </xdr:nvSpPr>
      <xdr:spPr bwMode="auto">
        <a:xfrm>
          <a:off x="2438400" y="39624000"/>
          <a:ext cx="76200" cy="212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212793"/>
    <xdr:sp macro="" textlink="">
      <xdr:nvSpPr>
        <xdr:cNvPr id="8" name="Text Box 93">
          <a:extLst>
            <a:ext uri="{FF2B5EF4-FFF2-40B4-BE49-F238E27FC236}">
              <a16:creationId xmlns:a16="http://schemas.microsoft.com/office/drawing/2014/main" id="{02940D29-D3E7-4312-B59C-BC87FA534C1A}"/>
            </a:ext>
          </a:extLst>
        </xdr:cNvPr>
        <xdr:cNvSpPr txBox="1">
          <a:spLocks noChangeArrowheads="1"/>
        </xdr:cNvSpPr>
      </xdr:nvSpPr>
      <xdr:spPr bwMode="auto">
        <a:xfrm>
          <a:off x="2438400" y="39624000"/>
          <a:ext cx="76200" cy="212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212793"/>
    <xdr:sp macro="" textlink="">
      <xdr:nvSpPr>
        <xdr:cNvPr id="9" name="Text Box 94">
          <a:extLst>
            <a:ext uri="{FF2B5EF4-FFF2-40B4-BE49-F238E27FC236}">
              <a16:creationId xmlns:a16="http://schemas.microsoft.com/office/drawing/2014/main" id="{0339A244-DA24-4533-AACB-EF3BA98700F2}"/>
            </a:ext>
          </a:extLst>
        </xdr:cNvPr>
        <xdr:cNvSpPr txBox="1">
          <a:spLocks noChangeArrowheads="1"/>
        </xdr:cNvSpPr>
      </xdr:nvSpPr>
      <xdr:spPr bwMode="auto">
        <a:xfrm>
          <a:off x="2438400" y="39624000"/>
          <a:ext cx="76200" cy="212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212793"/>
    <xdr:sp macro="" textlink="">
      <xdr:nvSpPr>
        <xdr:cNvPr id="10" name="Text Box 87">
          <a:extLst>
            <a:ext uri="{FF2B5EF4-FFF2-40B4-BE49-F238E27FC236}">
              <a16:creationId xmlns:a16="http://schemas.microsoft.com/office/drawing/2014/main" id="{03364F80-0FE5-4BA4-8298-5B70003F8059}"/>
            </a:ext>
          </a:extLst>
        </xdr:cNvPr>
        <xdr:cNvSpPr txBox="1">
          <a:spLocks noChangeArrowheads="1"/>
        </xdr:cNvSpPr>
      </xdr:nvSpPr>
      <xdr:spPr bwMode="auto">
        <a:xfrm>
          <a:off x="1828800" y="39624000"/>
          <a:ext cx="76200" cy="212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212793"/>
    <xdr:sp macro="" textlink="">
      <xdr:nvSpPr>
        <xdr:cNvPr id="11" name="Text Box 88">
          <a:extLst>
            <a:ext uri="{FF2B5EF4-FFF2-40B4-BE49-F238E27FC236}">
              <a16:creationId xmlns:a16="http://schemas.microsoft.com/office/drawing/2014/main" id="{D26FAD45-2DB6-4825-B949-7DD8DD685851}"/>
            </a:ext>
          </a:extLst>
        </xdr:cNvPr>
        <xdr:cNvSpPr txBox="1">
          <a:spLocks noChangeArrowheads="1"/>
        </xdr:cNvSpPr>
      </xdr:nvSpPr>
      <xdr:spPr bwMode="auto">
        <a:xfrm>
          <a:off x="1828800" y="39624000"/>
          <a:ext cx="76200" cy="212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212793"/>
    <xdr:sp macro="" textlink="">
      <xdr:nvSpPr>
        <xdr:cNvPr id="12" name="Text Box 89">
          <a:extLst>
            <a:ext uri="{FF2B5EF4-FFF2-40B4-BE49-F238E27FC236}">
              <a16:creationId xmlns:a16="http://schemas.microsoft.com/office/drawing/2014/main" id="{079B3BC8-CDFA-4B82-9036-126EFF96C3C5}"/>
            </a:ext>
          </a:extLst>
        </xdr:cNvPr>
        <xdr:cNvSpPr txBox="1">
          <a:spLocks noChangeArrowheads="1"/>
        </xdr:cNvSpPr>
      </xdr:nvSpPr>
      <xdr:spPr bwMode="auto">
        <a:xfrm>
          <a:off x="1828800" y="39624000"/>
          <a:ext cx="76200" cy="212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212793"/>
    <xdr:sp macro="" textlink="">
      <xdr:nvSpPr>
        <xdr:cNvPr id="13" name="Text Box 90">
          <a:extLst>
            <a:ext uri="{FF2B5EF4-FFF2-40B4-BE49-F238E27FC236}">
              <a16:creationId xmlns:a16="http://schemas.microsoft.com/office/drawing/2014/main" id="{2642FFED-FD07-46BD-96AA-EA42271077DB}"/>
            </a:ext>
          </a:extLst>
        </xdr:cNvPr>
        <xdr:cNvSpPr txBox="1">
          <a:spLocks noChangeArrowheads="1"/>
        </xdr:cNvSpPr>
      </xdr:nvSpPr>
      <xdr:spPr bwMode="auto">
        <a:xfrm>
          <a:off x="1828800" y="39624000"/>
          <a:ext cx="76200" cy="212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212793"/>
    <xdr:sp macro="" textlink="">
      <xdr:nvSpPr>
        <xdr:cNvPr id="14" name="Text Box 91">
          <a:extLst>
            <a:ext uri="{FF2B5EF4-FFF2-40B4-BE49-F238E27FC236}">
              <a16:creationId xmlns:a16="http://schemas.microsoft.com/office/drawing/2014/main" id="{1EF5B675-A4E4-4FC9-A5FA-A77660BFC4C7}"/>
            </a:ext>
          </a:extLst>
        </xdr:cNvPr>
        <xdr:cNvSpPr txBox="1">
          <a:spLocks noChangeArrowheads="1"/>
        </xdr:cNvSpPr>
      </xdr:nvSpPr>
      <xdr:spPr bwMode="auto">
        <a:xfrm>
          <a:off x="2438400" y="39624000"/>
          <a:ext cx="76200" cy="212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212793"/>
    <xdr:sp macro="" textlink="">
      <xdr:nvSpPr>
        <xdr:cNvPr id="15" name="Text Box 92">
          <a:extLst>
            <a:ext uri="{FF2B5EF4-FFF2-40B4-BE49-F238E27FC236}">
              <a16:creationId xmlns:a16="http://schemas.microsoft.com/office/drawing/2014/main" id="{CEBA1BBD-7842-4843-B802-89E6C7F572AE}"/>
            </a:ext>
          </a:extLst>
        </xdr:cNvPr>
        <xdr:cNvSpPr txBox="1">
          <a:spLocks noChangeArrowheads="1"/>
        </xdr:cNvSpPr>
      </xdr:nvSpPr>
      <xdr:spPr bwMode="auto">
        <a:xfrm>
          <a:off x="2438400" y="39624000"/>
          <a:ext cx="76200" cy="212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212793"/>
    <xdr:sp macro="" textlink="">
      <xdr:nvSpPr>
        <xdr:cNvPr id="16" name="Text Box 93">
          <a:extLst>
            <a:ext uri="{FF2B5EF4-FFF2-40B4-BE49-F238E27FC236}">
              <a16:creationId xmlns:a16="http://schemas.microsoft.com/office/drawing/2014/main" id="{3C83CE76-D602-49D6-AF1A-D8A1198FC016}"/>
            </a:ext>
          </a:extLst>
        </xdr:cNvPr>
        <xdr:cNvSpPr txBox="1">
          <a:spLocks noChangeArrowheads="1"/>
        </xdr:cNvSpPr>
      </xdr:nvSpPr>
      <xdr:spPr bwMode="auto">
        <a:xfrm>
          <a:off x="2438400" y="39624000"/>
          <a:ext cx="76200" cy="212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212793"/>
    <xdr:sp macro="" textlink="">
      <xdr:nvSpPr>
        <xdr:cNvPr id="17" name="Text Box 94">
          <a:extLst>
            <a:ext uri="{FF2B5EF4-FFF2-40B4-BE49-F238E27FC236}">
              <a16:creationId xmlns:a16="http://schemas.microsoft.com/office/drawing/2014/main" id="{EB060BE2-4160-42BD-A9B0-7EF68DFB6604}"/>
            </a:ext>
          </a:extLst>
        </xdr:cNvPr>
        <xdr:cNvSpPr txBox="1">
          <a:spLocks noChangeArrowheads="1"/>
        </xdr:cNvSpPr>
      </xdr:nvSpPr>
      <xdr:spPr bwMode="auto">
        <a:xfrm>
          <a:off x="2438400" y="39624000"/>
          <a:ext cx="76200" cy="212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212793"/>
    <xdr:sp macro="" textlink="">
      <xdr:nvSpPr>
        <xdr:cNvPr id="18" name="Text Box 87">
          <a:extLst>
            <a:ext uri="{FF2B5EF4-FFF2-40B4-BE49-F238E27FC236}">
              <a16:creationId xmlns:a16="http://schemas.microsoft.com/office/drawing/2014/main" id="{DBFA6834-67A1-4BAF-8B4E-1C24CBD9CF2D}"/>
            </a:ext>
          </a:extLst>
        </xdr:cNvPr>
        <xdr:cNvSpPr txBox="1">
          <a:spLocks noChangeArrowheads="1"/>
        </xdr:cNvSpPr>
      </xdr:nvSpPr>
      <xdr:spPr bwMode="auto">
        <a:xfrm>
          <a:off x="1828800" y="39624000"/>
          <a:ext cx="76200" cy="212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212793"/>
    <xdr:sp macro="" textlink="">
      <xdr:nvSpPr>
        <xdr:cNvPr id="19" name="Text Box 88">
          <a:extLst>
            <a:ext uri="{FF2B5EF4-FFF2-40B4-BE49-F238E27FC236}">
              <a16:creationId xmlns:a16="http://schemas.microsoft.com/office/drawing/2014/main" id="{CF9F264F-8706-4EF0-A9B8-B71A5914488C}"/>
            </a:ext>
          </a:extLst>
        </xdr:cNvPr>
        <xdr:cNvSpPr txBox="1">
          <a:spLocks noChangeArrowheads="1"/>
        </xdr:cNvSpPr>
      </xdr:nvSpPr>
      <xdr:spPr bwMode="auto">
        <a:xfrm>
          <a:off x="1828800" y="39624000"/>
          <a:ext cx="76200" cy="212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212793"/>
    <xdr:sp macro="" textlink="">
      <xdr:nvSpPr>
        <xdr:cNvPr id="20" name="Text Box 89">
          <a:extLst>
            <a:ext uri="{FF2B5EF4-FFF2-40B4-BE49-F238E27FC236}">
              <a16:creationId xmlns:a16="http://schemas.microsoft.com/office/drawing/2014/main" id="{B9A3CFD6-959A-466E-9088-1092E5F7B931}"/>
            </a:ext>
          </a:extLst>
        </xdr:cNvPr>
        <xdr:cNvSpPr txBox="1">
          <a:spLocks noChangeArrowheads="1"/>
        </xdr:cNvSpPr>
      </xdr:nvSpPr>
      <xdr:spPr bwMode="auto">
        <a:xfrm>
          <a:off x="1828800" y="39624000"/>
          <a:ext cx="76200" cy="212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212793"/>
    <xdr:sp macro="" textlink="">
      <xdr:nvSpPr>
        <xdr:cNvPr id="21" name="Text Box 90">
          <a:extLst>
            <a:ext uri="{FF2B5EF4-FFF2-40B4-BE49-F238E27FC236}">
              <a16:creationId xmlns:a16="http://schemas.microsoft.com/office/drawing/2014/main" id="{2A29857B-22CE-46A0-85E3-F549284C7D13}"/>
            </a:ext>
          </a:extLst>
        </xdr:cNvPr>
        <xdr:cNvSpPr txBox="1">
          <a:spLocks noChangeArrowheads="1"/>
        </xdr:cNvSpPr>
      </xdr:nvSpPr>
      <xdr:spPr bwMode="auto">
        <a:xfrm>
          <a:off x="1828800" y="39624000"/>
          <a:ext cx="76200" cy="212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212793"/>
    <xdr:sp macro="" textlink="">
      <xdr:nvSpPr>
        <xdr:cNvPr id="22" name="Text Box 91">
          <a:extLst>
            <a:ext uri="{FF2B5EF4-FFF2-40B4-BE49-F238E27FC236}">
              <a16:creationId xmlns:a16="http://schemas.microsoft.com/office/drawing/2014/main" id="{40AE95FB-110F-4924-81FC-0CA2981ED478}"/>
            </a:ext>
          </a:extLst>
        </xdr:cNvPr>
        <xdr:cNvSpPr txBox="1">
          <a:spLocks noChangeArrowheads="1"/>
        </xdr:cNvSpPr>
      </xdr:nvSpPr>
      <xdr:spPr bwMode="auto">
        <a:xfrm>
          <a:off x="2438400" y="39624000"/>
          <a:ext cx="76200" cy="212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212793"/>
    <xdr:sp macro="" textlink="">
      <xdr:nvSpPr>
        <xdr:cNvPr id="23" name="Text Box 92">
          <a:extLst>
            <a:ext uri="{FF2B5EF4-FFF2-40B4-BE49-F238E27FC236}">
              <a16:creationId xmlns:a16="http://schemas.microsoft.com/office/drawing/2014/main" id="{8708B4EB-9564-40B6-B954-E890ACC01854}"/>
            </a:ext>
          </a:extLst>
        </xdr:cNvPr>
        <xdr:cNvSpPr txBox="1">
          <a:spLocks noChangeArrowheads="1"/>
        </xdr:cNvSpPr>
      </xdr:nvSpPr>
      <xdr:spPr bwMode="auto">
        <a:xfrm>
          <a:off x="2438400" y="39624000"/>
          <a:ext cx="76200" cy="212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212793"/>
    <xdr:sp macro="" textlink="">
      <xdr:nvSpPr>
        <xdr:cNvPr id="24" name="Text Box 93">
          <a:extLst>
            <a:ext uri="{FF2B5EF4-FFF2-40B4-BE49-F238E27FC236}">
              <a16:creationId xmlns:a16="http://schemas.microsoft.com/office/drawing/2014/main" id="{8CC5EDAC-BDF7-450A-8079-B4E9BDD3A60D}"/>
            </a:ext>
          </a:extLst>
        </xdr:cNvPr>
        <xdr:cNvSpPr txBox="1">
          <a:spLocks noChangeArrowheads="1"/>
        </xdr:cNvSpPr>
      </xdr:nvSpPr>
      <xdr:spPr bwMode="auto">
        <a:xfrm>
          <a:off x="2438400" y="39624000"/>
          <a:ext cx="76200" cy="212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212793"/>
    <xdr:sp macro="" textlink="">
      <xdr:nvSpPr>
        <xdr:cNvPr id="25" name="Text Box 94">
          <a:extLst>
            <a:ext uri="{FF2B5EF4-FFF2-40B4-BE49-F238E27FC236}">
              <a16:creationId xmlns:a16="http://schemas.microsoft.com/office/drawing/2014/main" id="{DDFB9475-8593-43E0-AF89-ABAAC3C161C3}"/>
            </a:ext>
          </a:extLst>
        </xdr:cNvPr>
        <xdr:cNvSpPr txBox="1">
          <a:spLocks noChangeArrowheads="1"/>
        </xdr:cNvSpPr>
      </xdr:nvSpPr>
      <xdr:spPr bwMode="auto">
        <a:xfrm>
          <a:off x="2438400" y="39624000"/>
          <a:ext cx="76200" cy="212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212793"/>
    <xdr:sp macro="" textlink="">
      <xdr:nvSpPr>
        <xdr:cNvPr id="26" name="Text Box 87">
          <a:extLst>
            <a:ext uri="{FF2B5EF4-FFF2-40B4-BE49-F238E27FC236}">
              <a16:creationId xmlns:a16="http://schemas.microsoft.com/office/drawing/2014/main" id="{5752305D-EAD1-43B4-B1A4-FBCDA04EBA21}"/>
            </a:ext>
          </a:extLst>
        </xdr:cNvPr>
        <xdr:cNvSpPr txBox="1">
          <a:spLocks noChangeArrowheads="1"/>
        </xdr:cNvSpPr>
      </xdr:nvSpPr>
      <xdr:spPr bwMode="auto">
        <a:xfrm>
          <a:off x="1828800" y="39624000"/>
          <a:ext cx="76200" cy="212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212793"/>
    <xdr:sp macro="" textlink="">
      <xdr:nvSpPr>
        <xdr:cNvPr id="27" name="Text Box 88">
          <a:extLst>
            <a:ext uri="{FF2B5EF4-FFF2-40B4-BE49-F238E27FC236}">
              <a16:creationId xmlns:a16="http://schemas.microsoft.com/office/drawing/2014/main" id="{72939867-5CE8-40DB-A70F-11A66E6FF374}"/>
            </a:ext>
          </a:extLst>
        </xdr:cNvPr>
        <xdr:cNvSpPr txBox="1">
          <a:spLocks noChangeArrowheads="1"/>
        </xdr:cNvSpPr>
      </xdr:nvSpPr>
      <xdr:spPr bwMode="auto">
        <a:xfrm>
          <a:off x="1828800" y="39624000"/>
          <a:ext cx="76200" cy="212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212793"/>
    <xdr:sp macro="" textlink="">
      <xdr:nvSpPr>
        <xdr:cNvPr id="28" name="Text Box 89">
          <a:extLst>
            <a:ext uri="{FF2B5EF4-FFF2-40B4-BE49-F238E27FC236}">
              <a16:creationId xmlns:a16="http://schemas.microsoft.com/office/drawing/2014/main" id="{52915465-F0E3-4052-A3C8-4BFC7B73E3FB}"/>
            </a:ext>
          </a:extLst>
        </xdr:cNvPr>
        <xdr:cNvSpPr txBox="1">
          <a:spLocks noChangeArrowheads="1"/>
        </xdr:cNvSpPr>
      </xdr:nvSpPr>
      <xdr:spPr bwMode="auto">
        <a:xfrm>
          <a:off x="1828800" y="39624000"/>
          <a:ext cx="76200" cy="212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212793"/>
    <xdr:sp macro="" textlink="">
      <xdr:nvSpPr>
        <xdr:cNvPr id="29" name="Text Box 90">
          <a:extLst>
            <a:ext uri="{FF2B5EF4-FFF2-40B4-BE49-F238E27FC236}">
              <a16:creationId xmlns:a16="http://schemas.microsoft.com/office/drawing/2014/main" id="{58215EA4-663D-4122-8271-D02CF10442AC}"/>
            </a:ext>
          </a:extLst>
        </xdr:cNvPr>
        <xdr:cNvSpPr txBox="1">
          <a:spLocks noChangeArrowheads="1"/>
        </xdr:cNvSpPr>
      </xdr:nvSpPr>
      <xdr:spPr bwMode="auto">
        <a:xfrm>
          <a:off x="1828800" y="39624000"/>
          <a:ext cx="76200" cy="212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212793"/>
    <xdr:sp macro="" textlink="">
      <xdr:nvSpPr>
        <xdr:cNvPr id="30" name="Text Box 91">
          <a:extLst>
            <a:ext uri="{FF2B5EF4-FFF2-40B4-BE49-F238E27FC236}">
              <a16:creationId xmlns:a16="http://schemas.microsoft.com/office/drawing/2014/main" id="{3F8AEBC5-339A-4B68-837F-A1CDAB25B619}"/>
            </a:ext>
          </a:extLst>
        </xdr:cNvPr>
        <xdr:cNvSpPr txBox="1">
          <a:spLocks noChangeArrowheads="1"/>
        </xdr:cNvSpPr>
      </xdr:nvSpPr>
      <xdr:spPr bwMode="auto">
        <a:xfrm>
          <a:off x="2438400" y="39624000"/>
          <a:ext cx="76200" cy="212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212793"/>
    <xdr:sp macro="" textlink="">
      <xdr:nvSpPr>
        <xdr:cNvPr id="31" name="Text Box 92">
          <a:extLst>
            <a:ext uri="{FF2B5EF4-FFF2-40B4-BE49-F238E27FC236}">
              <a16:creationId xmlns:a16="http://schemas.microsoft.com/office/drawing/2014/main" id="{F1B0B2B2-18D4-4ADC-94D0-761ECE4D997A}"/>
            </a:ext>
          </a:extLst>
        </xdr:cNvPr>
        <xdr:cNvSpPr txBox="1">
          <a:spLocks noChangeArrowheads="1"/>
        </xdr:cNvSpPr>
      </xdr:nvSpPr>
      <xdr:spPr bwMode="auto">
        <a:xfrm>
          <a:off x="2438400" y="39624000"/>
          <a:ext cx="76200" cy="212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212793"/>
    <xdr:sp macro="" textlink="">
      <xdr:nvSpPr>
        <xdr:cNvPr id="32" name="Text Box 93">
          <a:extLst>
            <a:ext uri="{FF2B5EF4-FFF2-40B4-BE49-F238E27FC236}">
              <a16:creationId xmlns:a16="http://schemas.microsoft.com/office/drawing/2014/main" id="{9A41D9CA-01BF-4EFC-8077-21158666EA0A}"/>
            </a:ext>
          </a:extLst>
        </xdr:cNvPr>
        <xdr:cNvSpPr txBox="1">
          <a:spLocks noChangeArrowheads="1"/>
        </xdr:cNvSpPr>
      </xdr:nvSpPr>
      <xdr:spPr bwMode="auto">
        <a:xfrm>
          <a:off x="2438400" y="39624000"/>
          <a:ext cx="76200" cy="212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212793"/>
    <xdr:sp macro="" textlink="">
      <xdr:nvSpPr>
        <xdr:cNvPr id="33" name="Text Box 94">
          <a:extLst>
            <a:ext uri="{FF2B5EF4-FFF2-40B4-BE49-F238E27FC236}">
              <a16:creationId xmlns:a16="http://schemas.microsoft.com/office/drawing/2014/main" id="{3AA81F48-BE28-45A5-9946-3B8EEBC3E6A0}"/>
            </a:ext>
          </a:extLst>
        </xdr:cNvPr>
        <xdr:cNvSpPr txBox="1">
          <a:spLocks noChangeArrowheads="1"/>
        </xdr:cNvSpPr>
      </xdr:nvSpPr>
      <xdr:spPr bwMode="auto">
        <a:xfrm>
          <a:off x="2438400" y="39624000"/>
          <a:ext cx="76200" cy="212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212793"/>
    <xdr:sp macro="" textlink="">
      <xdr:nvSpPr>
        <xdr:cNvPr id="34" name="Text Box 87">
          <a:extLst>
            <a:ext uri="{FF2B5EF4-FFF2-40B4-BE49-F238E27FC236}">
              <a16:creationId xmlns:a16="http://schemas.microsoft.com/office/drawing/2014/main" id="{378F54E2-AC15-4D2C-8B0D-4C1B3F0F916A}"/>
            </a:ext>
          </a:extLst>
        </xdr:cNvPr>
        <xdr:cNvSpPr txBox="1">
          <a:spLocks noChangeArrowheads="1"/>
        </xdr:cNvSpPr>
      </xdr:nvSpPr>
      <xdr:spPr bwMode="auto">
        <a:xfrm>
          <a:off x="1828800" y="39624000"/>
          <a:ext cx="76200" cy="212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212793"/>
    <xdr:sp macro="" textlink="">
      <xdr:nvSpPr>
        <xdr:cNvPr id="35" name="Text Box 88">
          <a:extLst>
            <a:ext uri="{FF2B5EF4-FFF2-40B4-BE49-F238E27FC236}">
              <a16:creationId xmlns:a16="http://schemas.microsoft.com/office/drawing/2014/main" id="{779DE102-36DB-431A-917E-4C6C68DB4A4E}"/>
            </a:ext>
          </a:extLst>
        </xdr:cNvPr>
        <xdr:cNvSpPr txBox="1">
          <a:spLocks noChangeArrowheads="1"/>
        </xdr:cNvSpPr>
      </xdr:nvSpPr>
      <xdr:spPr bwMode="auto">
        <a:xfrm>
          <a:off x="1828800" y="39624000"/>
          <a:ext cx="76200" cy="212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212793"/>
    <xdr:sp macro="" textlink="">
      <xdr:nvSpPr>
        <xdr:cNvPr id="36" name="Text Box 89">
          <a:extLst>
            <a:ext uri="{FF2B5EF4-FFF2-40B4-BE49-F238E27FC236}">
              <a16:creationId xmlns:a16="http://schemas.microsoft.com/office/drawing/2014/main" id="{F4BC48A4-5A6F-4847-B382-D2B470C2B17F}"/>
            </a:ext>
          </a:extLst>
        </xdr:cNvPr>
        <xdr:cNvSpPr txBox="1">
          <a:spLocks noChangeArrowheads="1"/>
        </xdr:cNvSpPr>
      </xdr:nvSpPr>
      <xdr:spPr bwMode="auto">
        <a:xfrm>
          <a:off x="1828800" y="39624000"/>
          <a:ext cx="76200" cy="212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212793"/>
    <xdr:sp macro="" textlink="">
      <xdr:nvSpPr>
        <xdr:cNvPr id="37" name="Text Box 90">
          <a:extLst>
            <a:ext uri="{FF2B5EF4-FFF2-40B4-BE49-F238E27FC236}">
              <a16:creationId xmlns:a16="http://schemas.microsoft.com/office/drawing/2014/main" id="{23DA393D-5E3B-478E-A972-64FEC8FCF0D8}"/>
            </a:ext>
          </a:extLst>
        </xdr:cNvPr>
        <xdr:cNvSpPr txBox="1">
          <a:spLocks noChangeArrowheads="1"/>
        </xdr:cNvSpPr>
      </xdr:nvSpPr>
      <xdr:spPr bwMode="auto">
        <a:xfrm>
          <a:off x="1828800" y="39624000"/>
          <a:ext cx="76200" cy="212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212793"/>
    <xdr:sp macro="" textlink="">
      <xdr:nvSpPr>
        <xdr:cNvPr id="38" name="Text Box 91">
          <a:extLst>
            <a:ext uri="{FF2B5EF4-FFF2-40B4-BE49-F238E27FC236}">
              <a16:creationId xmlns:a16="http://schemas.microsoft.com/office/drawing/2014/main" id="{FC630196-8762-47D7-A435-C42AF507DFEC}"/>
            </a:ext>
          </a:extLst>
        </xdr:cNvPr>
        <xdr:cNvSpPr txBox="1">
          <a:spLocks noChangeArrowheads="1"/>
        </xdr:cNvSpPr>
      </xdr:nvSpPr>
      <xdr:spPr bwMode="auto">
        <a:xfrm>
          <a:off x="2438400" y="39624000"/>
          <a:ext cx="76200" cy="212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212793"/>
    <xdr:sp macro="" textlink="">
      <xdr:nvSpPr>
        <xdr:cNvPr id="39" name="Text Box 92">
          <a:extLst>
            <a:ext uri="{FF2B5EF4-FFF2-40B4-BE49-F238E27FC236}">
              <a16:creationId xmlns:a16="http://schemas.microsoft.com/office/drawing/2014/main" id="{449C4B0C-FD83-48AF-9DDA-A0C0ED35F0AE}"/>
            </a:ext>
          </a:extLst>
        </xdr:cNvPr>
        <xdr:cNvSpPr txBox="1">
          <a:spLocks noChangeArrowheads="1"/>
        </xdr:cNvSpPr>
      </xdr:nvSpPr>
      <xdr:spPr bwMode="auto">
        <a:xfrm>
          <a:off x="2438400" y="39624000"/>
          <a:ext cx="76200" cy="212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212793"/>
    <xdr:sp macro="" textlink="">
      <xdr:nvSpPr>
        <xdr:cNvPr id="40" name="Text Box 93">
          <a:extLst>
            <a:ext uri="{FF2B5EF4-FFF2-40B4-BE49-F238E27FC236}">
              <a16:creationId xmlns:a16="http://schemas.microsoft.com/office/drawing/2014/main" id="{F790D297-C7EF-456D-8239-CD60BB73C65D}"/>
            </a:ext>
          </a:extLst>
        </xdr:cNvPr>
        <xdr:cNvSpPr txBox="1">
          <a:spLocks noChangeArrowheads="1"/>
        </xdr:cNvSpPr>
      </xdr:nvSpPr>
      <xdr:spPr bwMode="auto">
        <a:xfrm>
          <a:off x="2438400" y="39624000"/>
          <a:ext cx="76200" cy="212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212793"/>
    <xdr:sp macro="" textlink="">
      <xdr:nvSpPr>
        <xdr:cNvPr id="41" name="Text Box 94">
          <a:extLst>
            <a:ext uri="{FF2B5EF4-FFF2-40B4-BE49-F238E27FC236}">
              <a16:creationId xmlns:a16="http://schemas.microsoft.com/office/drawing/2014/main" id="{2640C0F4-EB0D-44AE-BDA8-63F058A96CB4}"/>
            </a:ext>
          </a:extLst>
        </xdr:cNvPr>
        <xdr:cNvSpPr txBox="1">
          <a:spLocks noChangeArrowheads="1"/>
        </xdr:cNvSpPr>
      </xdr:nvSpPr>
      <xdr:spPr bwMode="auto">
        <a:xfrm>
          <a:off x="2438400" y="39624000"/>
          <a:ext cx="76200" cy="212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212793"/>
    <xdr:sp macro="" textlink="">
      <xdr:nvSpPr>
        <xdr:cNvPr id="42" name="Text Box 87">
          <a:extLst>
            <a:ext uri="{FF2B5EF4-FFF2-40B4-BE49-F238E27FC236}">
              <a16:creationId xmlns:a16="http://schemas.microsoft.com/office/drawing/2014/main" id="{1E16A9E9-6EC1-486B-8570-8AC68FE91ADC}"/>
            </a:ext>
          </a:extLst>
        </xdr:cNvPr>
        <xdr:cNvSpPr txBox="1">
          <a:spLocks noChangeArrowheads="1"/>
        </xdr:cNvSpPr>
      </xdr:nvSpPr>
      <xdr:spPr bwMode="auto">
        <a:xfrm>
          <a:off x="1828800" y="39624000"/>
          <a:ext cx="76200" cy="212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212793"/>
    <xdr:sp macro="" textlink="">
      <xdr:nvSpPr>
        <xdr:cNvPr id="43" name="Text Box 88">
          <a:extLst>
            <a:ext uri="{FF2B5EF4-FFF2-40B4-BE49-F238E27FC236}">
              <a16:creationId xmlns:a16="http://schemas.microsoft.com/office/drawing/2014/main" id="{59D54932-8029-4151-9080-A7F3E624EF5F}"/>
            </a:ext>
          </a:extLst>
        </xdr:cNvPr>
        <xdr:cNvSpPr txBox="1">
          <a:spLocks noChangeArrowheads="1"/>
        </xdr:cNvSpPr>
      </xdr:nvSpPr>
      <xdr:spPr bwMode="auto">
        <a:xfrm>
          <a:off x="1828800" y="39624000"/>
          <a:ext cx="76200" cy="212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212793"/>
    <xdr:sp macro="" textlink="">
      <xdr:nvSpPr>
        <xdr:cNvPr id="44" name="Text Box 89">
          <a:extLst>
            <a:ext uri="{FF2B5EF4-FFF2-40B4-BE49-F238E27FC236}">
              <a16:creationId xmlns:a16="http://schemas.microsoft.com/office/drawing/2014/main" id="{56C6E855-6FD3-47A9-985A-34F3E211EC08}"/>
            </a:ext>
          </a:extLst>
        </xdr:cNvPr>
        <xdr:cNvSpPr txBox="1">
          <a:spLocks noChangeArrowheads="1"/>
        </xdr:cNvSpPr>
      </xdr:nvSpPr>
      <xdr:spPr bwMode="auto">
        <a:xfrm>
          <a:off x="1828800" y="39624000"/>
          <a:ext cx="76200" cy="212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212793"/>
    <xdr:sp macro="" textlink="">
      <xdr:nvSpPr>
        <xdr:cNvPr id="45" name="Text Box 90">
          <a:extLst>
            <a:ext uri="{FF2B5EF4-FFF2-40B4-BE49-F238E27FC236}">
              <a16:creationId xmlns:a16="http://schemas.microsoft.com/office/drawing/2014/main" id="{1A9E46B8-D749-4F13-99ED-1997557649B0}"/>
            </a:ext>
          </a:extLst>
        </xdr:cNvPr>
        <xdr:cNvSpPr txBox="1">
          <a:spLocks noChangeArrowheads="1"/>
        </xdr:cNvSpPr>
      </xdr:nvSpPr>
      <xdr:spPr bwMode="auto">
        <a:xfrm>
          <a:off x="1828800" y="39624000"/>
          <a:ext cx="76200" cy="212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212793"/>
    <xdr:sp macro="" textlink="">
      <xdr:nvSpPr>
        <xdr:cNvPr id="46" name="Text Box 91">
          <a:extLst>
            <a:ext uri="{FF2B5EF4-FFF2-40B4-BE49-F238E27FC236}">
              <a16:creationId xmlns:a16="http://schemas.microsoft.com/office/drawing/2014/main" id="{0896F12F-8403-4B66-91C0-0ABB75258B1D}"/>
            </a:ext>
          </a:extLst>
        </xdr:cNvPr>
        <xdr:cNvSpPr txBox="1">
          <a:spLocks noChangeArrowheads="1"/>
        </xdr:cNvSpPr>
      </xdr:nvSpPr>
      <xdr:spPr bwMode="auto">
        <a:xfrm>
          <a:off x="2438400" y="39624000"/>
          <a:ext cx="76200" cy="212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212793"/>
    <xdr:sp macro="" textlink="">
      <xdr:nvSpPr>
        <xdr:cNvPr id="47" name="Text Box 92">
          <a:extLst>
            <a:ext uri="{FF2B5EF4-FFF2-40B4-BE49-F238E27FC236}">
              <a16:creationId xmlns:a16="http://schemas.microsoft.com/office/drawing/2014/main" id="{CBA4746A-979B-451B-A6EB-FC99050FE25E}"/>
            </a:ext>
          </a:extLst>
        </xdr:cNvPr>
        <xdr:cNvSpPr txBox="1">
          <a:spLocks noChangeArrowheads="1"/>
        </xdr:cNvSpPr>
      </xdr:nvSpPr>
      <xdr:spPr bwMode="auto">
        <a:xfrm>
          <a:off x="2438400" y="39624000"/>
          <a:ext cx="76200" cy="212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212793"/>
    <xdr:sp macro="" textlink="">
      <xdr:nvSpPr>
        <xdr:cNvPr id="48" name="Text Box 93">
          <a:extLst>
            <a:ext uri="{FF2B5EF4-FFF2-40B4-BE49-F238E27FC236}">
              <a16:creationId xmlns:a16="http://schemas.microsoft.com/office/drawing/2014/main" id="{41190F7F-320A-4AA9-A7E7-CFF72B953F26}"/>
            </a:ext>
          </a:extLst>
        </xdr:cNvPr>
        <xdr:cNvSpPr txBox="1">
          <a:spLocks noChangeArrowheads="1"/>
        </xdr:cNvSpPr>
      </xdr:nvSpPr>
      <xdr:spPr bwMode="auto">
        <a:xfrm>
          <a:off x="2438400" y="39624000"/>
          <a:ext cx="76200" cy="212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212793"/>
    <xdr:sp macro="" textlink="">
      <xdr:nvSpPr>
        <xdr:cNvPr id="49" name="Text Box 94">
          <a:extLst>
            <a:ext uri="{FF2B5EF4-FFF2-40B4-BE49-F238E27FC236}">
              <a16:creationId xmlns:a16="http://schemas.microsoft.com/office/drawing/2014/main" id="{4D6D56E2-D6AE-4443-BE46-22D04A4FD8A4}"/>
            </a:ext>
          </a:extLst>
        </xdr:cNvPr>
        <xdr:cNvSpPr txBox="1">
          <a:spLocks noChangeArrowheads="1"/>
        </xdr:cNvSpPr>
      </xdr:nvSpPr>
      <xdr:spPr bwMode="auto">
        <a:xfrm>
          <a:off x="2438400" y="39624000"/>
          <a:ext cx="76200" cy="212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3"/>
    <xdr:sp macro="" textlink="">
      <xdr:nvSpPr>
        <xdr:cNvPr id="50" name="Text Box 87">
          <a:extLst>
            <a:ext uri="{FF2B5EF4-FFF2-40B4-BE49-F238E27FC236}">
              <a16:creationId xmlns:a16="http://schemas.microsoft.com/office/drawing/2014/main" id="{2FEF9DF1-2F48-4BF7-B86C-FD2526B22B68}"/>
            </a:ext>
          </a:extLst>
        </xdr:cNvPr>
        <xdr:cNvSpPr txBox="1">
          <a:spLocks noChangeArrowheads="1"/>
        </xdr:cNvSpPr>
      </xdr:nvSpPr>
      <xdr:spPr bwMode="auto">
        <a:xfrm>
          <a:off x="1828800" y="39624000"/>
          <a:ext cx="76200" cy="19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3"/>
    <xdr:sp macro="" textlink="">
      <xdr:nvSpPr>
        <xdr:cNvPr id="51" name="Text Box 88">
          <a:extLst>
            <a:ext uri="{FF2B5EF4-FFF2-40B4-BE49-F238E27FC236}">
              <a16:creationId xmlns:a16="http://schemas.microsoft.com/office/drawing/2014/main" id="{3369D75C-0E2B-4B0E-B718-E9956E7070BD}"/>
            </a:ext>
          </a:extLst>
        </xdr:cNvPr>
        <xdr:cNvSpPr txBox="1">
          <a:spLocks noChangeArrowheads="1"/>
        </xdr:cNvSpPr>
      </xdr:nvSpPr>
      <xdr:spPr bwMode="auto">
        <a:xfrm>
          <a:off x="1828800" y="39624000"/>
          <a:ext cx="76200" cy="19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3"/>
    <xdr:sp macro="" textlink="">
      <xdr:nvSpPr>
        <xdr:cNvPr id="52" name="Text Box 89">
          <a:extLst>
            <a:ext uri="{FF2B5EF4-FFF2-40B4-BE49-F238E27FC236}">
              <a16:creationId xmlns:a16="http://schemas.microsoft.com/office/drawing/2014/main" id="{3BC2E951-1AE2-4275-AD85-CDE0823D8D40}"/>
            </a:ext>
          </a:extLst>
        </xdr:cNvPr>
        <xdr:cNvSpPr txBox="1">
          <a:spLocks noChangeArrowheads="1"/>
        </xdr:cNvSpPr>
      </xdr:nvSpPr>
      <xdr:spPr bwMode="auto">
        <a:xfrm>
          <a:off x="1828800" y="39624000"/>
          <a:ext cx="76200" cy="19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3"/>
    <xdr:sp macro="" textlink="">
      <xdr:nvSpPr>
        <xdr:cNvPr id="53" name="Text Box 90">
          <a:extLst>
            <a:ext uri="{FF2B5EF4-FFF2-40B4-BE49-F238E27FC236}">
              <a16:creationId xmlns:a16="http://schemas.microsoft.com/office/drawing/2014/main" id="{8E1AE74C-A9D5-429A-91F0-E846FF16A3A2}"/>
            </a:ext>
          </a:extLst>
        </xdr:cNvPr>
        <xdr:cNvSpPr txBox="1">
          <a:spLocks noChangeArrowheads="1"/>
        </xdr:cNvSpPr>
      </xdr:nvSpPr>
      <xdr:spPr bwMode="auto">
        <a:xfrm>
          <a:off x="1828800" y="39624000"/>
          <a:ext cx="76200" cy="19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3"/>
    <xdr:sp macro="" textlink="">
      <xdr:nvSpPr>
        <xdr:cNvPr id="54" name="Text Box 91">
          <a:extLst>
            <a:ext uri="{FF2B5EF4-FFF2-40B4-BE49-F238E27FC236}">
              <a16:creationId xmlns:a16="http://schemas.microsoft.com/office/drawing/2014/main" id="{F30BD745-FA8E-4A66-8364-690BDF9B4497}"/>
            </a:ext>
          </a:extLst>
        </xdr:cNvPr>
        <xdr:cNvSpPr txBox="1">
          <a:spLocks noChangeArrowheads="1"/>
        </xdr:cNvSpPr>
      </xdr:nvSpPr>
      <xdr:spPr bwMode="auto">
        <a:xfrm>
          <a:off x="2438400" y="39624000"/>
          <a:ext cx="76200" cy="19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3"/>
    <xdr:sp macro="" textlink="">
      <xdr:nvSpPr>
        <xdr:cNvPr id="55" name="Text Box 92">
          <a:extLst>
            <a:ext uri="{FF2B5EF4-FFF2-40B4-BE49-F238E27FC236}">
              <a16:creationId xmlns:a16="http://schemas.microsoft.com/office/drawing/2014/main" id="{1DBFBEFA-4225-4ABE-BA0B-76F9E9CA16E3}"/>
            </a:ext>
          </a:extLst>
        </xdr:cNvPr>
        <xdr:cNvSpPr txBox="1">
          <a:spLocks noChangeArrowheads="1"/>
        </xdr:cNvSpPr>
      </xdr:nvSpPr>
      <xdr:spPr bwMode="auto">
        <a:xfrm>
          <a:off x="2438400" y="39624000"/>
          <a:ext cx="76200" cy="19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3"/>
    <xdr:sp macro="" textlink="">
      <xdr:nvSpPr>
        <xdr:cNvPr id="56" name="Text Box 93">
          <a:extLst>
            <a:ext uri="{FF2B5EF4-FFF2-40B4-BE49-F238E27FC236}">
              <a16:creationId xmlns:a16="http://schemas.microsoft.com/office/drawing/2014/main" id="{C678A863-4B52-4FD0-9BA0-77F8FD3BE756}"/>
            </a:ext>
          </a:extLst>
        </xdr:cNvPr>
        <xdr:cNvSpPr txBox="1">
          <a:spLocks noChangeArrowheads="1"/>
        </xdr:cNvSpPr>
      </xdr:nvSpPr>
      <xdr:spPr bwMode="auto">
        <a:xfrm>
          <a:off x="2438400" y="39624000"/>
          <a:ext cx="76200" cy="19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3"/>
    <xdr:sp macro="" textlink="">
      <xdr:nvSpPr>
        <xdr:cNvPr id="57" name="Text Box 94">
          <a:extLst>
            <a:ext uri="{FF2B5EF4-FFF2-40B4-BE49-F238E27FC236}">
              <a16:creationId xmlns:a16="http://schemas.microsoft.com/office/drawing/2014/main" id="{F97E4D82-0F0D-4341-B5C2-968045E082AA}"/>
            </a:ext>
          </a:extLst>
        </xdr:cNvPr>
        <xdr:cNvSpPr txBox="1">
          <a:spLocks noChangeArrowheads="1"/>
        </xdr:cNvSpPr>
      </xdr:nvSpPr>
      <xdr:spPr bwMode="auto">
        <a:xfrm>
          <a:off x="2438400" y="39624000"/>
          <a:ext cx="76200" cy="19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3"/>
    <xdr:sp macro="" textlink="">
      <xdr:nvSpPr>
        <xdr:cNvPr id="58" name="Text Box 87">
          <a:extLst>
            <a:ext uri="{FF2B5EF4-FFF2-40B4-BE49-F238E27FC236}">
              <a16:creationId xmlns:a16="http://schemas.microsoft.com/office/drawing/2014/main" id="{E37EEFE7-580A-4199-B585-FFC84E84E359}"/>
            </a:ext>
          </a:extLst>
        </xdr:cNvPr>
        <xdr:cNvSpPr txBox="1">
          <a:spLocks noChangeArrowheads="1"/>
        </xdr:cNvSpPr>
      </xdr:nvSpPr>
      <xdr:spPr bwMode="auto">
        <a:xfrm>
          <a:off x="1828800" y="39624000"/>
          <a:ext cx="76200" cy="19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3"/>
    <xdr:sp macro="" textlink="">
      <xdr:nvSpPr>
        <xdr:cNvPr id="59" name="Text Box 88">
          <a:extLst>
            <a:ext uri="{FF2B5EF4-FFF2-40B4-BE49-F238E27FC236}">
              <a16:creationId xmlns:a16="http://schemas.microsoft.com/office/drawing/2014/main" id="{BFECC3F3-BE30-4584-91E1-83DE26EB3DB7}"/>
            </a:ext>
          </a:extLst>
        </xdr:cNvPr>
        <xdr:cNvSpPr txBox="1">
          <a:spLocks noChangeArrowheads="1"/>
        </xdr:cNvSpPr>
      </xdr:nvSpPr>
      <xdr:spPr bwMode="auto">
        <a:xfrm>
          <a:off x="1828800" y="39624000"/>
          <a:ext cx="76200" cy="19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3"/>
    <xdr:sp macro="" textlink="">
      <xdr:nvSpPr>
        <xdr:cNvPr id="60" name="Text Box 89">
          <a:extLst>
            <a:ext uri="{FF2B5EF4-FFF2-40B4-BE49-F238E27FC236}">
              <a16:creationId xmlns:a16="http://schemas.microsoft.com/office/drawing/2014/main" id="{52D8BF91-A284-4FDC-B010-C517682A4529}"/>
            </a:ext>
          </a:extLst>
        </xdr:cNvPr>
        <xdr:cNvSpPr txBox="1">
          <a:spLocks noChangeArrowheads="1"/>
        </xdr:cNvSpPr>
      </xdr:nvSpPr>
      <xdr:spPr bwMode="auto">
        <a:xfrm>
          <a:off x="1828800" y="39624000"/>
          <a:ext cx="76200" cy="19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3"/>
    <xdr:sp macro="" textlink="">
      <xdr:nvSpPr>
        <xdr:cNvPr id="61" name="Text Box 90">
          <a:extLst>
            <a:ext uri="{FF2B5EF4-FFF2-40B4-BE49-F238E27FC236}">
              <a16:creationId xmlns:a16="http://schemas.microsoft.com/office/drawing/2014/main" id="{77A4B4FE-5C59-4D7A-9B81-FEE49A27CC5C}"/>
            </a:ext>
          </a:extLst>
        </xdr:cNvPr>
        <xdr:cNvSpPr txBox="1">
          <a:spLocks noChangeArrowheads="1"/>
        </xdr:cNvSpPr>
      </xdr:nvSpPr>
      <xdr:spPr bwMode="auto">
        <a:xfrm>
          <a:off x="1828800" y="39624000"/>
          <a:ext cx="76200" cy="19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3"/>
    <xdr:sp macro="" textlink="">
      <xdr:nvSpPr>
        <xdr:cNvPr id="62" name="Text Box 91">
          <a:extLst>
            <a:ext uri="{FF2B5EF4-FFF2-40B4-BE49-F238E27FC236}">
              <a16:creationId xmlns:a16="http://schemas.microsoft.com/office/drawing/2014/main" id="{C1B92593-D0F9-405A-8559-AD187E44BD57}"/>
            </a:ext>
          </a:extLst>
        </xdr:cNvPr>
        <xdr:cNvSpPr txBox="1">
          <a:spLocks noChangeArrowheads="1"/>
        </xdr:cNvSpPr>
      </xdr:nvSpPr>
      <xdr:spPr bwMode="auto">
        <a:xfrm>
          <a:off x="2438400" y="39624000"/>
          <a:ext cx="76200" cy="19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3"/>
    <xdr:sp macro="" textlink="">
      <xdr:nvSpPr>
        <xdr:cNvPr id="63" name="Text Box 92">
          <a:extLst>
            <a:ext uri="{FF2B5EF4-FFF2-40B4-BE49-F238E27FC236}">
              <a16:creationId xmlns:a16="http://schemas.microsoft.com/office/drawing/2014/main" id="{B6CFDA9B-73B5-4ECF-90A7-AD516688E48C}"/>
            </a:ext>
          </a:extLst>
        </xdr:cNvPr>
        <xdr:cNvSpPr txBox="1">
          <a:spLocks noChangeArrowheads="1"/>
        </xdr:cNvSpPr>
      </xdr:nvSpPr>
      <xdr:spPr bwMode="auto">
        <a:xfrm>
          <a:off x="2438400" y="39624000"/>
          <a:ext cx="76200" cy="19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3"/>
    <xdr:sp macro="" textlink="">
      <xdr:nvSpPr>
        <xdr:cNvPr id="64" name="Text Box 93">
          <a:extLst>
            <a:ext uri="{FF2B5EF4-FFF2-40B4-BE49-F238E27FC236}">
              <a16:creationId xmlns:a16="http://schemas.microsoft.com/office/drawing/2014/main" id="{5075058E-CAA6-42EB-9BEB-C8E13F6535E9}"/>
            </a:ext>
          </a:extLst>
        </xdr:cNvPr>
        <xdr:cNvSpPr txBox="1">
          <a:spLocks noChangeArrowheads="1"/>
        </xdr:cNvSpPr>
      </xdr:nvSpPr>
      <xdr:spPr bwMode="auto">
        <a:xfrm>
          <a:off x="2438400" y="39624000"/>
          <a:ext cx="76200" cy="19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3"/>
    <xdr:sp macro="" textlink="">
      <xdr:nvSpPr>
        <xdr:cNvPr id="65" name="Text Box 94">
          <a:extLst>
            <a:ext uri="{FF2B5EF4-FFF2-40B4-BE49-F238E27FC236}">
              <a16:creationId xmlns:a16="http://schemas.microsoft.com/office/drawing/2014/main" id="{BAE8871D-984C-4EC5-9763-0D6D9919DB97}"/>
            </a:ext>
          </a:extLst>
        </xdr:cNvPr>
        <xdr:cNvSpPr txBox="1">
          <a:spLocks noChangeArrowheads="1"/>
        </xdr:cNvSpPr>
      </xdr:nvSpPr>
      <xdr:spPr bwMode="auto">
        <a:xfrm>
          <a:off x="2438400" y="39624000"/>
          <a:ext cx="76200" cy="19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3"/>
    <xdr:sp macro="" textlink="">
      <xdr:nvSpPr>
        <xdr:cNvPr id="66" name="Text Box 87">
          <a:extLst>
            <a:ext uri="{FF2B5EF4-FFF2-40B4-BE49-F238E27FC236}">
              <a16:creationId xmlns:a16="http://schemas.microsoft.com/office/drawing/2014/main" id="{9BB6228E-C6E0-40A0-81A2-73966CE8791B}"/>
            </a:ext>
          </a:extLst>
        </xdr:cNvPr>
        <xdr:cNvSpPr txBox="1">
          <a:spLocks noChangeArrowheads="1"/>
        </xdr:cNvSpPr>
      </xdr:nvSpPr>
      <xdr:spPr bwMode="auto">
        <a:xfrm>
          <a:off x="1828800" y="39624000"/>
          <a:ext cx="76200" cy="19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3"/>
    <xdr:sp macro="" textlink="">
      <xdr:nvSpPr>
        <xdr:cNvPr id="67" name="Text Box 88">
          <a:extLst>
            <a:ext uri="{FF2B5EF4-FFF2-40B4-BE49-F238E27FC236}">
              <a16:creationId xmlns:a16="http://schemas.microsoft.com/office/drawing/2014/main" id="{23705C40-68CE-4005-B9F3-942FD87ED56D}"/>
            </a:ext>
          </a:extLst>
        </xdr:cNvPr>
        <xdr:cNvSpPr txBox="1">
          <a:spLocks noChangeArrowheads="1"/>
        </xdr:cNvSpPr>
      </xdr:nvSpPr>
      <xdr:spPr bwMode="auto">
        <a:xfrm>
          <a:off x="1828800" y="39624000"/>
          <a:ext cx="76200" cy="19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3"/>
    <xdr:sp macro="" textlink="">
      <xdr:nvSpPr>
        <xdr:cNvPr id="68" name="Text Box 89">
          <a:extLst>
            <a:ext uri="{FF2B5EF4-FFF2-40B4-BE49-F238E27FC236}">
              <a16:creationId xmlns:a16="http://schemas.microsoft.com/office/drawing/2014/main" id="{0F69DFC7-4EC2-4EDB-A7AA-B107B2C3718A}"/>
            </a:ext>
          </a:extLst>
        </xdr:cNvPr>
        <xdr:cNvSpPr txBox="1">
          <a:spLocks noChangeArrowheads="1"/>
        </xdr:cNvSpPr>
      </xdr:nvSpPr>
      <xdr:spPr bwMode="auto">
        <a:xfrm>
          <a:off x="1828800" y="39624000"/>
          <a:ext cx="76200" cy="19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3"/>
    <xdr:sp macro="" textlink="">
      <xdr:nvSpPr>
        <xdr:cNvPr id="69" name="Text Box 90">
          <a:extLst>
            <a:ext uri="{FF2B5EF4-FFF2-40B4-BE49-F238E27FC236}">
              <a16:creationId xmlns:a16="http://schemas.microsoft.com/office/drawing/2014/main" id="{2025AC7A-52CE-48BD-832F-0FBEAB7E0D5C}"/>
            </a:ext>
          </a:extLst>
        </xdr:cNvPr>
        <xdr:cNvSpPr txBox="1">
          <a:spLocks noChangeArrowheads="1"/>
        </xdr:cNvSpPr>
      </xdr:nvSpPr>
      <xdr:spPr bwMode="auto">
        <a:xfrm>
          <a:off x="1828800" y="39624000"/>
          <a:ext cx="76200" cy="19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3"/>
    <xdr:sp macro="" textlink="">
      <xdr:nvSpPr>
        <xdr:cNvPr id="70" name="Text Box 91">
          <a:extLst>
            <a:ext uri="{FF2B5EF4-FFF2-40B4-BE49-F238E27FC236}">
              <a16:creationId xmlns:a16="http://schemas.microsoft.com/office/drawing/2014/main" id="{7C8927D5-EE7D-4DFF-BBCD-9A21B33078BA}"/>
            </a:ext>
          </a:extLst>
        </xdr:cNvPr>
        <xdr:cNvSpPr txBox="1">
          <a:spLocks noChangeArrowheads="1"/>
        </xdr:cNvSpPr>
      </xdr:nvSpPr>
      <xdr:spPr bwMode="auto">
        <a:xfrm>
          <a:off x="2438400" y="39624000"/>
          <a:ext cx="76200" cy="19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3"/>
    <xdr:sp macro="" textlink="">
      <xdr:nvSpPr>
        <xdr:cNvPr id="71" name="Text Box 92">
          <a:extLst>
            <a:ext uri="{FF2B5EF4-FFF2-40B4-BE49-F238E27FC236}">
              <a16:creationId xmlns:a16="http://schemas.microsoft.com/office/drawing/2014/main" id="{9D1E0E55-7229-407B-9B94-5FA8E809A154}"/>
            </a:ext>
          </a:extLst>
        </xdr:cNvPr>
        <xdr:cNvSpPr txBox="1">
          <a:spLocks noChangeArrowheads="1"/>
        </xdr:cNvSpPr>
      </xdr:nvSpPr>
      <xdr:spPr bwMode="auto">
        <a:xfrm>
          <a:off x="2438400" y="39624000"/>
          <a:ext cx="76200" cy="19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3"/>
    <xdr:sp macro="" textlink="">
      <xdr:nvSpPr>
        <xdr:cNvPr id="72" name="Text Box 93">
          <a:extLst>
            <a:ext uri="{FF2B5EF4-FFF2-40B4-BE49-F238E27FC236}">
              <a16:creationId xmlns:a16="http://schemas.microsoft.com/office/drawing/2014/main" id="{4E81041C-EEFD-4101-B9D2-B6FEAA58633B}"/>
            </a:ext>
          </a:extLst>
        </xdr:cNvPr>
        <xdr:cNvSpPr txBox="1">
          <a:spLocks noChangeArrowheads="1"/>
        </xdr:cNvSpPr>
      </xdr:nvSpPr>
      <xdr:spPr bwMode="auto">
        <a:xfrm>
          <a:off x="2438400" y="39624000"/>
          <a:ext cx="76200" cy="19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3"/>
    <xdr:sp macro="" textlink="">
      <xdr:nvSpPr>
        <xdr:cNvPr id="73" name="Text Box 94">
          <a:extLst>
            <a:ext uri="{FF2B5EF4-FFF2-40B4-BE49-F238E27FC236}">
              <a16:creationId xmlns:a16="http://schemas.microsoft.com/office/drawing/2014/main" id="{FD38717E-C096-4958-B5DF-14631068303D}"/>
            </a:ext>
          </a:extLst>
        </xdr:cNvPr>
        <xdr:cNvSpPr txBox="1">
          <a:spLocks noChangeArrowheads="1"/>
        </xdr:cNvSpPr>
      </xdr:nvSpPr>
      <xdr:spPr bwMode="auto">
        <a:xfrm>
          <a:off x="2438400" y="39624000"/>
          <a:ext cx="76200" cy="19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3"/>
    <xdr:sp macro="" textlink="">
      <xdr:nvSpPr>
        <xdr:cNvPr id="74" name="Text Box 87">
          <a:extLst>
            <a:ext uri="{FF2B5EF4-FFF2-40B4-BE49-F238E27FC236}">
              <a16:creationId xmlns:a16="http://schemas.microsoft.com/office/drawing/2014/main" id="{94FAE65F-FF40-42AC-A165-CD5B9F3C4F6F}"/>
            </a:ext>
          </a:extLst>
        </xdr:cNvPr>
        <xdr:cNvSpPr txBox="1">
          <a:spLocks noChangeArrowheads="1"/>
        </xdr:cNvSpPr>
      </xdr:nvSpPr>
      <xdr:spPr bwMode="auto">
        <a:xfrm>
          <a:off x="1828800" y="39624000"/>
          <a:ext cx="76200" cy="19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3"/>
    <xdr:sp macro="" textlink="">
      <xdr:nvSpPr>
        <xdr:cNvPr id="75" name="Text Box 88">
          <a:extLst>
            <a:ext uri="{FF2B5EF4-FFF2-40B4-BE49-F238E27FC236}">
              <a16:creationId xmlns:a16="http://schemas.microsoft.com/office/drawing/2014/main" id="{79C1CB08-E20C-4456-A5A3-0E949D85BAD4}"/>
            </a:ext>
          </a:extLst>
        </xdr:cNvPr>
        <xdr:cNvSpPr txBox="1">
          <a:spLocks noChangeArrowheads="1"/>
        </xdr:cNvSpPr>
      </xdr:nvSpPr>
      <xdr:spPr bwMode="auto">
        <a:xfrm>
          <a:off x="1828800" y="39624000"/>
          <a:ext cx="76200" cy="19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3"/>
    <xdr:sp macro="" textlink="">
      <xdr:nvSpPr>
        <xdr:cNvPr id="76" name="Text Box 89">
          <a:extLst>
            <a:ext uri="{FF2B5EF4-FFF2-40B4-BE49-F238E27FC236}">
              <a16:creationId xmlns:a16="http://schemas.microsoft.com/office/drawing/2014/main" id="{75F0AE36-B6F7-436D-8F39-D7782447CDAE}"/>
            </a:ext>
          </a:extLst>
        </xdr:cNvPr>
        <xdr:cNvSpPr txBox="1">
          <a:spLocks noChangeArrowheads="1"/>
        </xdr:cNvSpPr>
      </xdr:nvSpPr>
      <xdr:spPr bwMode="auto">
        <a:xfrm>
          <a:off x="1828800" y="39624000"/>
          <a:ext cx="76200" cy="19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3"/>
    <xdr:sp macro="" textlink="">
      <xdr:nvSpPr>
        <xdr:cNvPr id="77" name="Text Box 90">
          <a:extLst>
            <a:ext uri="{FF2B5EF4-FFF2-40B4-BE49-F238E27FC236}">
              <a16:creationId xmlns:a16="http://schemas.microsoft.com/office/drawing/2014/main" id="{ECDE2A42-8B8F-4EB6-949A-377706E48FBF}"/>
            </a:ext>
          </a:extLst>
        </xdr:cNvPr>
        <xdr:cNvSpPr txBox="1">
          <a:spLocks noChangeArrowheads="1"/>
        </xdr:cNvSpPr>
      </xdr:nvSpPr>
      <xdr:spPr bwMode="auto">
        <a:xfrm>
          <a:off x="1828800" y="39624000"/>
          <a:ext cx="76200" cy="19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3"/>
    <xdr:sp macro="" textlink="">
      <xdr:nvSpPr>
        <xdr:cNvPr id="78" name="Text Box 91">
          <a:extLst>
            <a:ext uri="{FF2B5EF4-FFF2-40B4-BE49-F238E27FC236}">
              <a16:creationId xmlns:a16="http://schemas.microsoft.com/office/drawing/2014/main" id="{D652F7BC-E400-45F3-AD79-31D47D418E5F}"/>
            </a:ext>
          </a:extLst>
        </xdr:cNvPr>
        <xdr:cNvSpPr txBox="1">
          <a:spLocks noChangeArrowheads="1"/>
        </xdr:cNvSpPr>
      </xdr:nvSpPr>
      <xdr:spPr bwMode="auto">
        <a:xfrm>
          <a:off x="2438400" y="39624000"/>
          <a:ext cx="76200" cy="19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3"/>
    <xdr:sp macro="" textlink="">
      <xdr:nvSpPr>
        <xdr:cNvPr id="79" name="Text Box 92">
          <a:extLst>
            <a:ext uri="{FF2B5EF4-FFF2-40B4-BE49-F238E27FC236}">
              <a16:creationId xmlns:a16="http://schemas.microsoft.com/office/drawing/2014/main" id="{098E1340-A755-4789-919B-C366816CB9DC}"/>
            </a:ext>
          </a:extLst>
        </xdr:cNvPr>
        <xdr:cNvSpPr txBox="1">
          <a:spLocks noChangeArrowheads="1"/>
        </xdr:cNvSpPr>
      </xdr:nvSpPr>
      <xdr:spPr bwMode="auto">
        <a:xfrm>
          <a:off x="2438400" y="39624000"/>
          <a:ext cx="76200" cy="19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3"/>
    <xdr:sp macro="" textlink="">
      <xdr:nvSpPr>
        <xdr:cNvPr id="80" name="Text Box 93">
          <a:extLst>
            <a:ext uri="{FF2B5EF4-FFF2-40B4-BE49-F238E27FC236}">
              <a16:creationId xmlns:a16="http://schemas.microsoft.com/office/drawing/2014/main" id="{4F1186CF-001F-453F-8BB5-A1D7FE25F9F4}"/>
            </a:ext>
          </a:extLst>
        </xdr:cNvPr>
        <xdr:cNvSpPr txBox="1">
          <a:spLocks noChangeArrowheads="1"/>
        </xdr:cNvSpPr>
      </xdr:nvSpPr>
      <xdr:spPr bwMode="auto">
        <a:xfrm>
          <a:off x="2438400" y="39624000"/>
          <a:ext cx="76200" cy="19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3"/>
    <xdr:sp macro="" textlink="">
      <xdr:nvSpPr>
        <xdr:cNvPr id="81" name="Text Box 94">
          <a:extLst>
            <a:ext uri="{FF2B5EF4-FFF2-40B4-BE49-F238E27FC236}">
              <a16:creationId xmlns:a16="http://schemas.microsoft.com/office/drawing/2014/main" id="{0C3F9745-AC05-4F1D-82E9-575308EAA97F}"/>
            </a:ext>
          </a:extLst>
        </xdr:cNvPr>
        <xdr:cNvSpPr txBox="1">
          <a:spLocks noChangeArrowheads="1"/>
        </xdr:cNvSpPr>
      </xdr:nvSpPr>
      <xdr:spPr bwMode="auto">
        <a:xfrm>
          <a:off x="2438400" y="39624000"/>
          <a:ext cx="76200" cy="19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3"/>
    <xdr:sp macro="" textlink="">
      <xdr:nvSpPr>
        <xdr:cNvPr id="82" name="Text Box 87">
          <a:extLst>
            <a:ext uri="{FF2B5EF4-FFF2-40B4-BE49-F238E27FC236}">
              <a16:creationId xmlns:a16="http://schemas.microsoft.com/office/drawing/2014/main" id="{7EA557E7-087C-4280-8345-BDF00F29DAA8}"/>
            </a:ext>
          </a:extLst>
        </xdr:cNvPr>
        <xdr:cNvSpPr txBox="1">
          <a:spLocks noChangeArrowheads="1"/>
        </xdr:cNvSpPr>
      </xdr:nvSpPr>
      <xdr:spPr bwMode="auto">
        <a:xfrm>
          <a:off x="1828800" y="39624000"/>
          <a:ext cx="76200" cy="19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3"/>
    <xdr:sp macro="" textlink="">
      <xdr:nvSpPr>
        <xdr:cNvPr id="83" name="Text Box 88">
          <a:extLst>
            <a:ext uri="{FF2B5EF4-FFF2-40B4-BE49-F238E27FC236}">
              <a16:creationId xmlns:a16="http://schemas.microsoft.com/office/drawing/2014/main" id="{3CA914D3-AB71-4834-AFE7-405E80F7524D}"/>
            </a:ext>
          </a:extLst>
        </xdr:cNvPr>
        <xdr:cNvSpPr txBox="1">
          <a:spLocks noChangeArrowheads="1"/>
        </xdr:cNvSpPr>
      </xdr:nvSpPr>
      <xdr:spPr bwMode="auto">
        <a:xfrm>
          <a:off x="1828800" y="39624000"/>
          <a:ext cx="76200" cy="19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3"/>
    <xdr:sp macro="" textlink="">
      <xdr:nvSpPr>
        <xdr:cNvPr id="84" name="Text Box 89">
          <a:extLst>
            <a:ext uri="{FF2B5EF4-FFF2-40B4-BE49-F238E27FC236}">
              <a16:creationId xmlns:a16="http://schemas.microsoft.com/office/drawing/2014/main" id="{390B2383-DA77-4A63-A9A0-D0A7F4EAF125}"/>
            </a:ext>
          </a:extLst>
        </xdr:cNvPr>
        <xdr:cNvSpPr txBox="1">
          <a:spLocks noChangeArrowheads="1"/>
        </xdr:cNvSpPr>
      </xdr:nvSpPr>
      <xdr:spPr bwMode="auto">
        <a:xfrm>
          <a:off x="1828800" y="39624000"/>
          <a:ext cx="76200" cy="19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3"/>
    <xdr:sp macro="" textlink="">
      <xdr:nvSpPr>
        <xdr:cNvPr id="85" name="Text Box 90">
          <a:extLst>
            <a:ext uri="{FF2B5EF4-FFF2-40B4-BE49-F238E27FC236}">
              <a16:creationId xmlns:a16="http://schemas.microsoft.com/office/drawing/2014/main" id="{1B40080D-E3BC-4599-BB27-4F50515219D0}"/>
            </a:ext>
          </a:extLst>
        </xdr:cNvPr>
        <xdr:cNvSpPr txBox="1">
          <a:spLocks noChangeArrowheads="1"/>
        </xdr:cNvSpPr>
      </xdr:nvSpPr>
      <xdr:spPr bwMode="auto">
        <a:xfrm>
          <a:off x="1828800" y="39624000"/>
          <a:ext cx="76200" cy="19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3"/>
    <xdr:sp macro="" textlink="">
      <xdr:nvSpPr>
        <xdr:cNvPr id="86" name="Text Box 91">
          <a:extLst>
            <a:ext uri="{FF2B5EF4-FFF2-40B4-BE49-F238E27FC236}">
              <a16:creationId xmlns:a16="http://schemas.microsoft.com/office/drawing/2014/main" id="{1212FF00-6341-4902-AAB2-1D72656BEC1D}"/>
            </a:ext>
          </a:extLst>
        </xdr:cNvPr>
        <xdr:cNvSpPr txBox="1">
          <a:spLocks noChangeArrowheads="1"/>
        </xdr:cNvSpPr>
      </xdr:nvSpPr>
      <xdr:spPr bwMode="auto">
        <a:xfrm>
          <a:off x="2438400" y="39624000"/>
          <a:ext cx="76200" cy="19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3"/>
    <xdr:sp macro="" textlink="">
      <xdr:nvSpPr>
        <xdr:cNvPr id="87" name="Text Box 92">
          <a:extLst>
            <a:ext uri="{FF2B5EF4-FFF2-40B4-BE49-F238E27FC236}">
              <a16:creationId xmlns:a16="http://schemas.microsoft.com/office/drawing/2014/main" id="{36492892-5BF7-49FC-9E49-3DD2A5D739BC}"/>
            </a:ext>
          </a:extLst>
        </xdr:cNvPr>
        <xdr:cNvSpPr txBox="1">
          <a:spLocks noChangeArrowheads="1"/>
        </xdr:cNvSpPr>
      </xdr:nvSpPr>
      <xdr:spPr bwMode="auto">
        <a:xfrm>
          <a:off x="2438400" y="39624000"/>
          <a:ext cx="76200" cy="19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3"/>
    <xdr:sp macro="" textlink="">
      <xdr:nvSpPr>
        <xdr:cNvPr id="88" name="Text Box 93">
          <a:extLst>
            <a:ext uri="{FF2B5EF4-FFF2-40B4-BE49-F238E27FC236}">
              <a16:creationId xmlns:a16="http://schemas.microsoft.com/office/drawing/2014/main" id="{77909CC9-0403-4E08-A3FC-B2CFC1982F1A}"/>
            </a:ext>
          </a:extLst>
        </xdr:cNvPr>
        <xdr:cNvSpPr txBox="1">
          <a:spLocks noChangeArrowheads="1"/>
        </xdr:cNvSpPr>
      </xdr:nvSpPr>
      <xdr:spPr bwMode="auto">
        <a:xfrm>
          <a:off x="2438400" y="39624000"/>
          <a:ext cx="76200" cy="19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3"/>
    <xdr:sp macro="" textlink="">
      <xdr:nvSpPr>
        <xdr:cNvPr id="89" name="Text Box 94">
          <a:extLst>
            <a:ext uri="{FF2B5EF4-FFF2-40B4-BE49-F238E27FC236}">
              <a16:creationId xmlns:a16="http://schemas.microsoft.com/office/drawing/2014/main" id="{278D8750-95F6-42A8-82A5-FEB06C7AF53B}"/>
            </a:ext>
          </a:extLst>
        </xdr:cNvPr>
        <xdr:cNvSpPr txBox="1">
          <a:spLocks noChangeArrowheads="1"/>
        </xdr:cNvSpPr>
      </xdr:nvSpPr>
      <xdr:spPr bwMode="auto">
        <a:xfrm>
          <a:off x="2438400" y="39624000"/>
          <a:ext cx="76200" cy="19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3"/>
    <xdr:sp macro="" textlink="">
      <xdr:nvSpPr>
        <xdr:cNvPr id="90" name="Text Box 87">
          <a:extLst>
            <a:ext uri="{FF2B5EF4-FFF2-40B4-BE49-F238E27FC236}">
              <a16:creationId xmlns:a16="http://schemas.microsoft.com/office/drawing/2014/main" id="{03CACA37-5A9A-4CFE-942C-B5FC1164ECFD}"/>
            </a:ext>
          </a:extLst>
        </xdr:cNvPr>
        <xdr:cNvSpPr txBox="1">
          <a:spLocks noChangeArrowheads="1"/>
        </xdr:cNvSpPr>
      </xdr:nvSpPr>
      <xdr:spPr bwMode="auto">
        <a:xfrm>
          <a:off x="1828800" y="39624000"/>
          <a:ext cx="76200" cy="19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3"/>
    <xdr:sp macro="" textlink="">
      <xdr:nvSpPr>
        <xdr:cNvPr id="91" name="Text Box 88">
          <a:extLst>
            <a:ext uri="{FF2B5EF4-FFF2-40B4-BE49-F238E27FC236}">
              <a16:creationId xmlns:a16="http://schemas.microsoft.com/office/drawing/2014/main" id="{F99EC073-C158-4E41-A758-4F67143BA5CD}"/>
            </a:ext>
          </a:extLst>
        </xdr:cNvPr>
        <xdr:cNvSpPr txBox="1">
          <a:spLocks noChangeArrowheads="1"/>
        </xdr:cNvSpPr>
      </xdr:nvSpPr>
      <xdr:spPr bwMode="auto">
        <a:xfrm>
          <a:off x="1828800" y="39624000"/>
          <a:ext cx="76200" cy="19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3"/>
    <xdr:sp macro="" textlink="">
      <xdr:nvSpPr>
        <xdr:cNvPr id="92" name="Text Box 89">
          <a:extLst>
            <a:ext uri="{FF2B5EF4-FFF2-40B4-BE49-F238E27FC236}">
              <a16:creationId xmlns:a16="http://schemas.microsoft.com/office/drawing/2014/main" id="{3DC6B894-A3F4-4D02-85EC-4A4618374586}"/>
            </a:ext>
          </a:extLst>
        </xdr:cNvPr>
        <xdr:cNvSpPr txBox="1">
          <a:spLocks noChangeArrowheads="1"/>
        </xdr:cNvSpPr>
      </xdr:nvSpPr>
      <xdr:spPr bwMode="auto">
        <a:xfrm>
          <a:off x="1828800" y="39624000"/>
          <a:ext cx="76200" cy="19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3"/>
    <xdr:sp macro="" textlink="">
      <xdr:nvSpPr>
        <xdr:cNvPr id="93" name="Text Box 90">
          <a:extLst>
            <a:ext uri="{FF2B5EF4-FFF2-40B4-BE49-F238E27FC236}">
              <a16:creationId xmlns:a16="http://schemas.microsoft.com/office/drawing/2014/main" id="{6F3DADB4-E45F-408D-A6AB-D28623EC1E0C}"/>
            </a:ext>
          </a:extLst>
        </xdr:cNvPr>
        <xdr:cNvSpPr txBox="1">
          <a:spLocks noChangeArrowheads="1"/>
        </xdr:cNvSpPr>
      </xdr:nvSpPr>
      <xdr:spPr bwMode="auto">
        <a:xfrm>
          <a:off x="1828800" y="39624000"/>
          <a:ext cx="76200" cy="19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3"/>
    <xdr:sp macro="" textlink="">
      <xdr:nvSpPr>
        <xdr:cNvPr id="94" name="Text Box 91">
          <a:extLst>
            <a:ext uri="{FF2B5EF4-FFF2-40B4-BE49-F238E27FC236}">
              <a16:creationId xmlns:a16="http://schemas.microsoft.com/office/drawing/2014/main" id="{B5EF01AC-5D79-40BC-AD38-B3906E0409DE}"/>
            </a:ext>
          </a:extLst>
        </xdr:cNvPr>
        <xdr:cNvSpPr txBox="1">
          <a:spLocks noChangeArrowheads="1"/>
        </xdr:cNvSpPr>
      </xdr:nvSpPr>
      <xdr:spPr bwMode="auto">
        <a:xfrm>
          <a:off x="2438400" y="39624000"/>
          <a:ext cx="76200" cy="19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3"/>
    <xdr:sp macro="" textlink="">
      <xdr:nvSpPr>
        <xdr:cNvPr id="95" name="Text Box 92">
          <a:extLst>
            <a:ext uri="{FF2B5EF4-FFF2-40B4-BE49-F238E27FC236}">
              <a16:creationId xmlns:a16="http://schemas.microsoft.com/office/drawing/2014/main" id="{59F94B27-6BE1-4F7A-AFD1-215359083D9C}"/>
            </a:ext>
          </a:extLst>
        </xdr:cNvPr>
        <xdr:cNvSpPr txBox="1">
          <a:spLocks noChangeArrowheads="1"/>
        </xdr:cNvSpPr>
      </xdr:nvSpPr>
      <xdr:spPr bwMode="auto">
        <a:xfrm>
          <a:off x="2438400" y="39624000"/>
          <a:ext cx="76200" cy="19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3"/>
    <xdr:sp macro="" textlink="">
      <xdr:nvSpPr>
        <xdr:cNvPr id="96" name="Text Box 93">
          <a:extLst>
            <a:ext uri="{FF2B5EF4-FFF2-40B4-BE49-F238E27FC236}">
              <a16:creationId xmlns:a16="http://schemas.microsoft.com/office/drawing/2014/main" id="{C7F5B3F0-1C1B-48F4-9183-7B4872EED660}"/>
            </a:ext>
          </a:extLst>
        </xdr:cNvPr>
        <xdr:cNvSpPr txBox="1">
          <a:spLocks noChangeArrowheads="1"/>
        </xdr:cNvSpPr>
      </xdr:nvSpPr>
      <xdr:spPr bwMode="auto">
        <a:xfrm>
          <a:off x="2438400" y="39624000"/>
          <a:ext cx="76200" cy="19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3"/>
    <xdr:sp macro="" textlink="">
      <xdr:nvSpPr>
        <xdr:cNvPr id="97" name="Text Box 94">
          <a:extLst>
            <a:ext uri="{FF2B5EF4-FFF2-40B4-BE49-F238E27FC236}">
              <a16:creationId xmlns:a16="http://schemas.microsoft.com/office/drawing/2014/main" id="{C634C4CE-7E38-4DA4-B2CB-ACD7EF2D123D}"/>
            </a:ext>
          </a:extLst>
        </xdr:cNvPr>
        <xdr:cNvSpPr txBox="1">
          <a:spLocks noChangeArrowheads="1"/>
        </xdr:cNvSpPr>
      </xdr:nvSpPr>
      <xdr:spPr bwMode="auto">
        <a:xfrm>
          <a:off x="2438400" y="39624000"/>
          <a:ext cx="76200" cy="19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3"/>
    <xdr:sp macro="" textlink="">
      <xdr:nvSpPr>
        <xdr:cNvPr id="98" name="Text Box 87">
          <a:extLst>
            <a:ext uri="{FF2B5EF4-FFF2-40B4-BE49-F238E27FC236}">
              <a16:creationId xmlns:a16="http://schemas.microsoft.com/office/drawing/2014/main" id="{CD0F4AB9-CD35-4B98-895A-0F8A5490CE3D}"/>
            </a:ext>
          </a:extLst>
        </xdr:cNvPr>
        <xdr:cNvSpPr txBox="1">
          <a:spLocks noChangeArrowheads="1"/>
        </xdr:cNvSpPr>
      </xdr:nvSpPr>
      <xdr:spPr bwMode="auto">
        <a:xfrm>
          <a:off x="1828800" y="39624000"/>
          <a:ext cx="76200" cy="19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3"/>
    <xdr:sp macro="" textlink="">
      <xdr:nvSpPr>
        <xdr:cNvPr id="99" name="Text Box 88">
          <a:extLst>
            <a:ext uri="{FF2B5EF4-FFF2-40B4-BE49-F238E27FC236}">
              <a16:creationId xmlns:a16="http://schemas.microsoft.com/office/drawing/2014/main" id="{D2CFFA34-4F0D-4A10-A33B-12598AD54FE7}"/>
            </a:ext>
          </a:extLst>
        </xdr:cNvPr>
        <xdr:cNvSpPr txBox="1">
          <a:spLocks noChangeArrowheads="1"/>
        </xdr:cNvSpPr>
      </xdr:nvSpPr>
      <xdr:spPr bwMode="auto">
        <a:xfrm>
          <a:off x="1828800" y="39624000"/>
          <a:ext cx="76200" cy="19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3"/>
    <xdr:sp macro="" textlink="">
      <xdr:nvSpPr>
        <xdr:cNvPr id="100" name="Text Box 89">
          <a:extLst>
            <a:ext uri="{FF2B5EF4-FFF2-40B4-BE49-F238E27FC236}">
              <a16:creationId xmlns:a16="http://schemas.microsoft.com/office/drawing/2014/main" id="{B881F43A-84A0-4AA1-A06E-3AB308194E41}"/>
            </a:ext>
          </a:extLst>
        </xdr:cNvPr>
        <xdr:cNvSpPr txBox="1">
          <a:spLocks noChangeArrowheads="1"/>
        </xdr:cNvSpPr>
      </xdr:nvSpPr>
      <xdr:spPr bwMode="auto">
        <a:xfrm>
          <a:off x="1828800" y="39624000"/>
          <a:ext cx="76200" cy="19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3"/>
    <xdr:sp macro="" textlink="">
      <xdr:nvSpPr>
        <xdr:cNvPr id="101" name="Text Box 90">
          <a:extLst>
            <a:ext uri="{FF2B5EF4-FFF2-40B4-BE49-F238E27FC236}">
              <a16:creationId xmlns:a16="http://schemas.microsoft.com/office/drawing/2014/main" id="{F99C6F42-172A-4F05-A165-93542DDB89C6}"/>
            </a:ext>
          </a:extLst>
        </xdr:cNvPr>
        <xdr:cNvSpPr txBox="1">
          <a:spLocks noChangeArrowheads="1"/>
        </xdr:cNvSpPr>
      </xdr:nvSpPr>
      <xdr:spPr bwMode="auto">
        <a:xfrm>
          <a:off x="1828800" y="39624000"/>
          <a:ext cx="76200" cy="19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3"/>
    <xdr:sp macro="" textlink="">
      <xdr:nvSpPr>
        <xdr:cNvPr id="102" name="Text Box 91">
          <a:extLst>
            <a:ext uri="{FF2B5EF4-FFF2-40B4-BE49-F238E27FC236}">
              <a16:creationId xmlns:a16="http://schemas.microsoft.com/office/drawing/2014/main" id="{6A23C353-4171-4185-9BFE-038111DE8407}"/>
            </a:ext>
          </a:extLst>
        </xdr:cNvPr>
        <xdr:cNvSpPr txBox="1">
          <a:spLocks noChangeArrowheads="1"/>
        </xdr:cNvSpPr>
      </xdr:nvSpPr>
      <xdr:spPr bwMode="auto">
        <a:xfrm>
          <a:off x="2438400" y="39624000"/>
          <a:ext cx="76200" cy="19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3"/>
    <xdr:sp macro="" textlink="">
      <xdr:nvSpPr>
        <xdr:cNvPr id="103" name="Text Box 92">
          <a:extLst>
            <a:ext uri="{FF2B5EF4-FFF2-40B4-BE49-F238E27FC236}">
              <a16:creationId xmlns:a16="http://schemas.microsoft.com/office/drawing/2014/main" id="{07F64824-0CCF-455F-A372-290B915A874E}"/>
            </a:ext>
          </a:extLst>
        </xdr:cNvPr>
        <xdr:cNvSpPr txBox="1">
          <a:spLocks noChangeArrowheads="1"/>
        </xdr:cNvSpPr>
      </xdr:nvSpPr>
      <xdr:spPr bwMode="auto">
        <a:xfrm>
          <a:off x="2438400" y="39624000"/>
          <a:ext cx="76200" cy="19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3"/>
    <xdr:sp macro="" textlink="">
      <xdr:nvSpPr>
        <xdr:cNvPr id="104" name="Text Box 93">
          <a:extLst>
            <a:ext uri="{FF2B5EF4-FFF2-40B4-BE49-F238E27FC236}">
              <a16:creationId xmlns:a16="http://schemas.microsoft.com/office/drawing/2014/main" id="{BC048D67-0AD4-43A5-BA1D-EE657B664929}"/>
            </a:ext>
          </a:extLst>
        </xdr:cNvPr>
        <xdr:cNvSpPr txBox="1">
          <a:spLocks noChangeArrowheads="1"/>
        </xdr:cNvSpPr>
      </xdr:nvSpPr>
      <xdr:spPr bwMode="auto">
        <a:xfrm>
          <a:off x="2438400" y="39624000"/>
          <a:ext cx="76200" cy="19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3"/>
    <xdr:sp macro="" textlink="">
      <xdr:nvSpPr>
        <xdr:cNvPr id="105" name="Text Box 94">
          <a:extLst>
            <a:ext uri="{FF2B5EF4-FFF2-40B4-BE49-F238E27FC236}">
              <a16:creationId xmlns:a16="http://schemas.microsoft.com/office/drawing/2014/main" id="{344A6C3D-AF56-45B1-8731-8845459D27FF}"/>
            </a:ext>
          </a:extLst>
        </xdr:cNvPr>
        <xdr:cNvSpPr txBox="1">
          <a:spLocks noChangeArrowheads="1"/>
        </xdr:cNvSpPr>
      </xdr:nvSpPr>
      <xdr:spPr bwMode="auto">
        <a:xfrm>
          <a:off x="2438400" y="39624000"/>
          <a:ext cx="76200" cy="19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3"/>
    <xdr:sp macro="" textlink="">
      <xdr:nvSpPr>
        <xdr:cNvPr id="106" name="Text Box 87">
          <a:extLst>
            <a:ext uri="{FF2B5EF4-FFF2-40B4-BE49-F238E27FC236}">
              <a16:creationId xmlns:a16="http://schemas.microsoft.com/office/drawing/2014/main" id="{A898CF2F-6D66-4541-A7AA-D60F23E2C3B3}"/>
            </a:ext>
          </a:extLst>
        </xdr:cNvPr>
        <xdr:cNvSpPr txBox="1">
          <a:spLocks noChangeArrowheads="1"/>
        </xdr:cNvSpPr>
      </xdr:nvSpPr>
      <xdr:spPr bwMode="auto">
        <a:xfrm>
          <a:off x="1828800" y="39624000"/>
          <a:ext cx="76200" cy="19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3"/>
    <xdr:sp macro="" textlink="">
      <xdr:nvSpPr>
        <xdr:cNvPr id="107" name="Text Box 88">
          <a:extLst>
            <a:ext uri="{FF2B5EF4-FFF2-40B4-BE49-F238E27FC236}">
              <a16:creationId xmlns:a16="http://schemas.microsoft.com/office/drawing/2014/main" id="{E3E99CAF-50F7-4EC3-8AC1-96E95128DBD8}"/>
            </a:ext>
          </a:extLst>
        </xdr:cNvPr>
        <xdr:cNvSpPr txBox="1">
          <a:spLocks noChangeArrowheads="1"/>
        </xdr:cNvSpPr>
      </xdr:nvSpPr>
      <xdr:spPr bwMode="auto">
        <a:xfrm>
          <a:off x="1828800" y="39624000"/>
          <a:ext cx="76200" cy="19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3"/>
    <xdr:sp macro="" textlink="">
      <xdr:nvSpPr>
        <xdr:cNvPr id="108" name="Text Box 89">
          <a:extLst>
            <a:ext uri="{FF2B5EF4-FFF2-40B4-BE49-F238E27FC236}">
              <a16:creationId xmlns:a16="http://schemas.microsoft.com/office/drawing/2014/main" id="{9AE214A0-6436-4463-B41C-B2B20B0F8669}"/>
            </a:ext>
          </a:extLst>
        </xdr:cNvPr>
        <xdr:cNvSpPr txBox="1">
          <a:spLocks noChangeArrowheads="1"/>
        </xdr:cNvSpPr>
      </xdr:nvSpPr>
      <xdr:spPr bwMode="auto">
        <a:xfrm>
          <a:off x="1828800" y="39624000"/>
          <a:ext cx="76200" cy="19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3"/>
    <xdr:sp macro="" textlink="">
      <xdr:nvSpPr>
        <xdr:cNvPr id="109" name="Text Box 90">
          <a:extLst>
            <a:ext uri="{FF2B5EF4-FFF2-40B4-BE49-F238E27FC236}">
              <a16:creationId xmlns:a16="http://schemas.microsoft.com/office/drawing/2014/main" id="{EA563063-16EE-45C0-9B4E-C4298FB70C21}"/>
            </a:ext>
          </a:extLst>
        </xdr:cNvPr>
        <xdr:cNvSpPr txBox="1">
          <a:spLocks noChangeArrowheads="1"/>
        </xdr:cNvSpPr>
      </xdr:nvSpPr>
      <xdr:spPr bwMode="auto">
        <a:xfrm>
          <a:off x="1828800" y="39624000"/>
          <a:ext cx="76200" cy="19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3"/>
    <xdr:sp macro="" textlink="">
      <xdr:nvSpPr>
        <xdr:cNvPr id="110" name="Text Box 91">
          <a:extLst>
            <a:ext uri="{FF2B5EF4-FFF2-40B4-BE49-F238E27FC236}">
              <a16:creationId xmlns:a16="http://schemas.microsoft.com/office/drawing/2014/main" id="{15F9C2E2-DCAB-4D29-9330-2F4601AE43CB}"/>
            </a:ext>
          </a:extLst>
        </xdr:cNvPr>
        <xdr:cNvSpPr txBox="1">
          <a:spLocks noChangeArrowheads="1"/>
        </xdr:cNvSpPr>
      </xdr:nvSpPr>
      <xdr:spPr bwMode="auto">
        <a:xfrm>
          <a:off x="2438400" y="39624000"/>
          <a:ext cx="76200" cy="19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3"/>
    <xdr:sp macro="" textlink="">
      <xdr:nvSpPr>
        <xdr:cNvPr id="111" name="Text Box 92">
          <a:extLst>
            <a:ext uri="{FF2B5EF4-FFF2-40B4-BE49-F238E27FC236}">
              <a16:creationId xmlns:a16="http://schemas.microsoft.com/office/drawing/2014/main" id="{1A76A76E-22BB-4A1E-8213-8929BB08E947}"/>
            </a:ext>
          </a:extLst>
        </xdr:cNvPr>
        <xdr:cNvSpPr txBox="1">
          <a:spLocks noChangeArrowheads="1"/>
        </xdr:cNvSpPr>
      </xdr:nvSpPr>
      <xdr:spPr bwMode="auto">
        <a:xfrm>
          <a:off x="2438400" y="39624000"/>
          <a:ext cx="76200" cy="19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3"/>
    <xdr:sp macro="" textlink="">
      <xdr:nvSpPr>
        <xdr:cNvPr id="112" name="Text Box 93">
          <a:extLst>
            <a:ext uri="{FF2B5EF4-FFF2-40B4-BE49-F238E27FC236}">
              <a16:creationId xmlns:a16="http://schemas.microsoft.com/office/drawing/2014/main" id="{70375AE7-7E30-4BAD-A476-E9E27A40A306}"/>
            </a:ext>
          </a:extLst>
        </xdr:cNvPr>
        <xdr:cNvSpPr txBox="1">
          <a:spLocks noChangeArrowheads="1"/>
        </xdr:cNvSpPr>
      </xdr:nvSpPr>
      <xdr:spPr bwMode="auto">
        <a:xfrm>
          <a:off x="2438400" y="39624000"/>
          <a:ext cx="76200" cy="19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3"/>
    <xdr:sp macro="" textlink="">
      <xdr:nvSpPr>
        <xdr:cNvPr id="113" name="Text Box 94">
          <a:extLst>
            <a:ext uri="{FF2B5EF4-FFF2-40B4-BE49-F238E27FC236}">
              <a16:creationId xmlns:a16="http://schemas.microsoft.com/office/drawing/2014/main" id="{39C007AB-84A9-404B-BE11-F8AACE6F75AA}"/>
            </a:ext>
          </a:extLst>
        </xdr:cNvPr>
        <xdr:cNvSpPr txBox="1">
          <a:spLocks noChangeArrowheads="1"/>
        </xdr:cNvSpPr>
      </xdr:nvSpPr>
      <xdr:spPr bwMode="auto">
        <a:xfrm>
          <a:off x="2438400" y="39624000"/>
          <a:ext cx="76200" cy="19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3"/>
    <xdr:sp macro="" textlink="">
      <xdr:nvSpPr>
        <xdr:cNvPr id="114" name="Text Box 87">
          <a:extLst>
            <a:ext uri="{FF2B5EF4-FFF2-40B4-BE49-F238E27FC236}">
              <a16:creationId xmlns:a16="http://schemas.microsoft.com/office/drawing/2014/main" id="{3B7B1D9F-4B9F-4373-8A8E-BD73EE7C1B6D}"/>
            </a:ext>
          </a:extLst>
        </xdr:cNvPr>
        <xdr:cNvSpPr txBox="1">
          <a:spLocks noChangeArrowheads="1"/>
        </xdr:cNvSpPr>
      </xdr:nvSpPr>
      <xdr:spPr bwMode="auto">
        <a:xfrm>
          <a:off x="1828800" y="39624000"/>
          <a:ext cx="76200" cy="19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3"/>
    <xdr:sp macro="" textlink="">
      <xdr:nvSpPr>
        <xdr:cNvPr id="115" name="Text Box 88">
          <a:extLst>
            <a:ext uri="{FF2B5EF4-FFF2-40B4-BE49-F238E27FC236}">
              <a16:creationId xmlns:a16="http://schemas.microsoft.com/office/drawing/2014/main" id="{BAACFE49-A730-4B09-BABC-CACA403CFAE2}"/>
            </a:ext>
          </a:extLst>
        </xdr:cNvPr>
        <xdr:cNvSpPr txBox="1">
          <a:spLocks noChangeArrowheads="1"/>
        </xdr:cNvSpPr>
      </xdr:nvSpPr>
      <xdr:spPr bwMode="auto">
        <a:xfrm>
          <a:off x="1828800" y="39624000"/>
          <a:ext cx="76200" cy="19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3"/>
    <xdr:sp macro="" textlink="">
      <xdr:nvSpPr>
        <xdr:cNvPr id="116" name="Text Box 89">
          <a:extLst>
            <a:ext uri="{FF2B5EF4-FFF2-40B4-BE49-F238E27FC236}">
              <a16:creationId xmlns:a16="http://schemas.microsoft.com/office/drawing/2014/main" id="{CE340FC5-0A11-4763-8BC2-89F662AFBB29}"/>
            </a:ext>
          </a:extLst>
        </xdr:cNvPr>
        <xdr:cNvSpPr txBox="1">
          <a:spLocks noChangeArrowheads="1"/>
        </xdr:cNvSpPr>
      </xdr:nvSpPr>
      <xdr:spPr bwMode="auto">
        <a:xfrm>
          <a:off x="1828800" y="39624000"/>
          <a:ext cx="76200" cy="19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3"/>
    <xdr:sp macro="" textlink="">
      <xdr:nvSpPr>
        <xdr:cNvPr id="117" name="Text Box 90">
          <a:extLst>
            <a:ext uri="{FF2B5EF4-FFF2-40B4-BE49-F238E27FC236}">
              <a16:creationId xmlns:a16="http://schemas.microsoft.com/office/drawing/2014/main" id="{0FD05AF2-4293-4378-8216-C70044160E90}"/>
            </a:ext>
          </a:extLst>
        </xdr:cNvPr>
        <xdr:cNvSpPr txBox="1">
          <a:spLocks noChangeArrowheads="1"/>
        </xdr:cNvSpPr>
      </xdr:nvSpPr>
      <xdr:spPr bwMode="auto">
        <a:xfrm>
          <a:off x="1828800" y="39624000"/>
          <a:ext cx="76200" cy="19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3"/>
    <xdr:sp macro="" textlink="">
      <xdr:nvSpPr>
        <xdr:cNvPr id="118" name="Text Box 91">
          <a:extLst>
            <a:ext uri="{FF2B5EF4-FFF2-40B4-BE49-F238E27FC236}">
              <a16:creationId xmlns:a16="http://schemas.microsoft.com/office/drawing/2014/main" id="{660FE4FF-FA30-4A24-9D87-FBD217179C61}"/>
            </a:ext>
          </a:extLst>
        </xdr:cNvPr>
        <xdr:cNvSpPr txBox="1">
          <a:spLocks noChangeArrowheads="1"/>
        </xdr:cNvSpPr>
      </xdr:nvSpPr>
      <xdr:spPr bwMode="auto">
        <a:xfrm>
          <a:off x="2438400" y="39624000"/>
          <a:ext cx="76200" cy="19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3"/>
    <xdr:sp macro="" textlink="">
      <xdr:nvSpPr>
        <xdr:cNvPr id="119" name="Text Box 92">
          <a:extLst>
            <a:ext uri="{FF2B5EF4-FFF2-40B4-BE49-F238E27FC236}">
              <a16:creationId xmlns:a16="http://schemas.microsoft.com/office/drawing/2014/main" id="{433997E1-36E1-47D9-8A5B-F9A1F3D82D45}"/>
            </a:ext>
          </a:extLst>
        </xdr:cNvPr>
        <xdr:cNvSpPr txBox="1">
          <a:spLocks noChangeArrowheads="1"/>
        </xdr:cNvSpPr>
      </xdr:nvSpPr>
      <xdr:spPr bwMode="auto">
        <a:xfrm>
          <a:off x="2438400" y="39624000"/>
          <a:ext cx="76200" cy="19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3"/>
    <xdr:sp macro="" textlink="">
      <xdr:nvSpPr>
        <xdr:cNvPr id="120" name="Text Box 93">
          <a:extLst>
            <a:ext uri="{FF2B5EF4-FFF2-40B4-BE49-F238E27FC236}">
              <a16:creationId xmlns:a16="http://schemas.microsoft.com/office/drawing/2014/main" id="{AEDF9F99-935B-4B19-A2D7-A9E9B220125B}"/>
            </a:ext>
          </a:extLst>
        </xdr:cNvPr>
        <xdr:cNvSpPr txBox="1">
          <a:spLocks noChangeArrowheads="1"/>
        </xdr:cNvSpPr>
      </xdr:nvSpPr>
      <xdr:spPr bwMode="auto">
        <a:xfrm>
          <a:off x="2438400" y="39624000"/>
          <a:ext cx="76200" cy="19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3"/>
    <xdr:sp macro="" textlink="">
      <xdr:nvSpPr>
        <xdr:cNvPr id="121" name="Text Box 94">
          <a:extLst>
            <a:ext uri="{FF2B5EF4-FFF2-40B4-BE49-F238E27FC236}">
              <a16:creationId xmlns:a16="http://schemas.microsoft.com/office/drawing/2014/main" id="{0F80B9EC-B677-4C6A-9A16-421621B4CE2E}"/>
            </a:ext>
          </a:extLst>
        </xdr:cNvPr>
        <xdr:cNvSpPr txBox="1">
          <a:spLocks noChangeArrowheads="1"/>
        </xdr:cNvSpPr>
      </xdr:nvSpPr>
      <xdr:spPr bwMode="auto">
        <a:xfrm>
          <a:off x="2438400" y="39624000"/>
          <a:ext cx="76200" cy="19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3"/>
    <xdr:sp macro="" textlink="">
      <xdr:nvSpPr>
        <xdr:cNvPr id="122" name="Text Box 87">
          <a:extLst>
            <a:ext uri="{FF2B5EF4-FFF2-40B4-BE49-F238E27FC236}">
              <a16:creationId xmlns:a16="http://schemas.microsoft.com/office/drawing/2014/main" id="{0570CF9C-46F1-44B9-A8A8-201BAEAA9B91}"/>
            </a:ext>
          </a:extLst>
        </xdr:cNvPr>
        <xdr:cNvSpPr txBox="1">
          <a:spLocks noChangeArrowheads="1"/>
        </xdr:cNvSpPr>
      </xdr:nvSpPr>
      <xdr:spPr bwMode="auto">
        <a:xfrm>
          <a:off x="1828800" y="39624000"/>
          <a:ext cx="76200" cy="19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3"/>
    <xdr:sp macro="" textlink="">
      <xdr:nvSpPr>
        <xdr:cNvPr id="123" name="Text Box 88">
          <a:extLst>
            <a:ext uri="{FF2B5EF4-FFF2-40B4-BE49-F238E27FC236}">
              <a16:creationId xmlns:a16="http://schemas.microsoft.com/office/drawing/2014/main" id="{D9D308EC-4B0B-47B3-A568-58632C09A47B}"/>
            </a:ext>
          </a:extLst>
        </xdr:cNvPr>
        <xdr:cNvSpPr txBox="1">
          <a:spLocks noChangeArrowheads="1"/>
        </xdr:cNvSpPr>
      </xdr:nvSpPr>
      <xdr:spPr bwMode="auto">
        <a:xfrm>
          <a:off x="1828800" y="39624000"/>
          <a:ext cx="76200" cy="19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3"/>
    <xdr:sp macro="" textlink="">
      <xdr:nvSpPr>
        <xdr:cNvPr id="124" name="Text Box 89">
          <a:extLst>
            <a:ext uri="{FF2B5EF4-FFF2-40B4-BE49-F238E27FC236}">
              <a16:creationId xmlns:a16="http://schemas.microsoft.com/office/drawing/2014/main" id="{E0EDB838-CECF-4EC6-A6BF-EB758810F31B}"/>
            </a:ext>
          </a:extLst>
        </xdr:cNvPr>
        <xdr:cNvSpPr txBox="1">
          <a:spLocks noChangeArrowheads="1"/>
        </xdr:cNvSpPr>
      </xdr:nvSpPr>
      <xdr:spPr bwMode="auto">
        <a:xfrm>
          <a:off x="1828800" y="39624000"/>
          <a:ext cx="76200" cy="19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3"/>
    <xdr:sp macro="" textlink="">
      <xdr:nvSpPr>
        <xdr:cNvPr id="125" name="Text Box 90">
          <a:extLst>
            <a:ext uri="{FF2B5EF4-FFF2-40B4-BE49-F238E27FC236}">
              <a16:creationId xmlns:a16="http://schemas.microsoft.com/office/drawing/2014/main" id="{927721B7-EAA4-4387-8E91-95C0151418BB}"/>
            </a:ext>
          </a:extLst>
        </xdr:cNvPr>
        <xdr:cNvSpPr txBox="1">
          <a:spLocks noChangeArrowheads="1"/>
        </xdr:cNvSpPr>
      </xdr:nvSpPr>
      <xdr:spPr bwMode="auto">
        <a:xfrm>
          <a:off x="1828800" y="39624000"/>
          <a:ext cx="76200" cy="19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3"/>
    <xdr:sp macro="" textlink="">
      <xdr:nvSpPr>
        <xdr:cNvPr id="126" name="Text Box 91">
          <a:extLst>
            <a:ext uri="{FF2B5EF4-FFF2-40B4-BE49-F238E27FC236}">
              <a16:creationId xmlns:a16="http://schemas.microsoft.com/office/drawing/2014/main" id="{2626138F-B94A-44C3-976F-516AF1E4C500}"/>
            </a:ext>
          </a:extLst>
        </xdr:cNvPr>
        <xdr:cNvSpPr txBox="1">
          <a:spLocks noChangeArrowheads="1"/>
        </xdr:cNvSpPr>
      </xdr:nvSpPr>
      <xdr:spPr bwMode="auto">
        <a:xfrm>
          <a:off x="2438400" y="39624000"/>
          <a:ext cx="76200" cy="19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3"/>
    <xdr:sp macro="" textlink="">
      <xdr:nvSpPr>
        <xdr:cNvPr id="127" name="Text Box 92">
          <a:extLst>
            <a:ext uri="{FF2B5EF4-FFF2-40B4-BE49-F238E27FC236}">
              <a16:creationId xmlns:a16="http://schemas.microsoft.com/office/drawing/2014/main" id="{D9980212-3814-45EE-AAC0-C016658414C8}"/>
            </a:ext>
          </a:extLst>
        </xdr:cNvPr>
        <xdr:cNvSpPr txBox="1">
          <a:spLocks noChangeArrowheads="1"/>
        </xdr:cNvSpPr>
      </xdr:nvSpPr>
      <xdr:spPr bwMode="auto">
        <a:xfrm>
          <a:off x="2438400" y="39624000"/>
          <a:ext cx="76200" cy="19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3"/>
    <xdr:sp macro="" textlink="">
      <xdr:nvSpPr>
        <xdr:cNvPr id="128" name="Text Box 93">
          <a:extLst>
            <a:ext uri="{FF2B5EF4-FFF2-40B4-BE49-F238E27FC236}">
              <a16:creationId xmlns:a16="http://schemas.microsoft.com/office/drawing/2014/main" id="{AED1FB8A-3C2D-4838-8F00-E39E613E75AF}"/>
            </a:ext>
          </a:extLst>
        </xdr:cNvPr>
        <xdr:cNvSpPr txBox="1">
          <a:spLocks noChangeArrowheads="1"/>
        </xdr:cNvSpPr>
      </xdr:nvSpPr>
      <xdr:spPr bwMode="auto">
        <a:xfrm>
          <a:off x="2438400" y="39624000"/>
          <a:ext cx="76200" cy="19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3"/>
    <xdr:sp macro="" textlink="">
      <xdr:nvSpPr>
        <xdr:cNvPr id="129" name="Text Box 94">
          <a:extLst>
            <a:ext uri="{FF2B5EF4-FFF2-40B4-BE49-F238E27FC236}">
              <a16:creationId xmlns:a16="http://schemas.microsoft.com/office/drawing/2014/main" id="{D96278A8-CD1B-495E-8778-125C66E26EF8}"/>
            </a:ext>
          </a:extLst>
        </xdr:cNvPr>
        <xdr:cNvSpPr txBox="1">
          <a:spLocks noChangeArrowheads="1"/>
        </xdr:cNvSpPr>
      </xdr:nvSpPr>
      <xdr:spPr bwMode="auto">
        <a:xfrm>
          <a:off x="2438400" y="39624000"/>
          <a:ext cx="76200" cy="19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3"/>
    <xdr:sp macro="" textlink="">
      <xdr:nvSpPr>
        <xdr:cNvPr id="130" name="Text Box 87">
          <a:extLst>
            <a:ext uri="{FF2B5EF4-FFF2-40B4-BE49-F238E27FC236}">
              <a16:creationId xmlns:a16="http://schemas.microsoft.com/office/drawing/2014/main" id="{04472431-1999-40C7-B2FB-3F8E10FABC3E}"/>
            </a:ext>
          </a:extLst>
        </xdr:cNvPr>
        <xdr:cNvSpPr txBox="1">
          <a:spLocks noChangeArrowheads="1"/>
        </xdr:cNvSpPr>
      </xdr:nvSpPr>
      <xdr:spPr bwMode="auto">
        <a:xfrm>
          <a:off x="1828800" y="39624000"/>
          <a:ext cx="76200" cy="19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3"/>
    <xdr:sp macro="" textlink="">
      <xdr:nvSpPr>
        <xdr:cNvPr id="131" name="Text Box 88">
          <a:extLst>
            <a:ext uri="{FF2B5EF4-FFF2-40B4-BE49-F238E27FC236}">
              <a16:creationId xmlns:a16="http://schemas.microsoft.com/office/drawing/2014/main" id="{3367D33C-3889-4BCD-9D93-2EEF9BBB096C}"/>
            </a:ext>
          </a:extLst>
        </xdr:cNvPr>
        <xdr:cNvSpPr txBox="1">
          <a:spLocks noChangeArrowheads="1"/>
        </xdr:cNvSpPr>
      </xdr:nvSpPr>
      <xdr:spPr bwMode="auto">
        <a:xfrm>
          <a:off x="1828800" y="39624000"/>
          <a:ext cx="76200" cy="19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3"/>
    <xdr:sp macro="" textlink="">
      <xdr:nvSpPr>
        <xdr:cNvPr id="132" name="Text Box 89">
          <a:extLst>
            <a:ext uri="{FF2B5EF4-FFF2-40B4-BE49-F238E27FC236}">
              <a16:creationId xmlns:a16="http://schemas.microsoft.com/office/drawing/2014/main" id="{542DB94F-8880-489B-91A1-2A399B6B91DE}"/>
            </a:ext>
          </a:extLst>
        </xdr:cNvPr>
        <xdr:cNvSpPr txBox="1">
          <a:spLocks noChangeArrowheads="1"/>
        </xdr:cNvSpPr>
      </xdr:nvSpPr>
      <xdr:spPr bwMode="auto">
        <a:xfrm>
          <a:off x="1828800" y="39624000"/>
          <a:ext cx="76200" cy="19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3"/>
    <xdr:sp macro="" textlink="">
      <xdr:nvSpPr>
        <xdr:cNvPr id="133" name="Text Box 90">
          <a:extLst>
            <a:ext uri="{FF2B5EF4-FFF2-40B4-BE49-F238E27FC236}">
              <a16:creationId xmlns:a16="http://schemas.microsoft.com/office/drawing/2014/main" id="{63D88620-B1E0-4337-8DAB-3470858868C4}"/>
            </a:ext>
          </a:extLst>
        </xdr:cNvPr>
        <xdr:cNvSpPr txBox="1">
          <a:spLocks noChangeArrowheads="1"/>
        </xdr:cNvSpPr>
      </xdr:nvSpPr>
      <xdr:spPr bwMode="auto">
        <a:xfrm>
          <a:off x="1828800" y="39624000"/>
          <a:ext cx="76200" cy="19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3"/>
    <xdr:sp macro="" textlink="">
      <xdr:nvSpPr>
        <xdr:cNvPr id="134" name="Text Box 91">
          <a:extLst>
            <a:ext uri="{FF2B5EF4-FFF2-40B4-BE49-F238E27FC236}">
              <a16:creationId xmlns:a16="http://schemas.microsoft.com/office/drawing/2014/main" id="{1C82D259-C08C-4148-BD5B-3C6D847D6400}"/>
            </a:ext>
          </a:extLst>
        </xdr:cNvPr>
        <xdr:cNvSpPr txBox="1">
          <a:spLocks noChangeArrowheads="1"/>
        </xdr:cNvSpPr>
      </xdr:nvSpPr>
      <xdr:spPr bwMode="auto">
        <a:xfrm>
          <a:off x="2438400" y="39624000"/>
          <a:ext cx="76200" cy="19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3"/>
    <xdr:sp macro="" textlink="">
      <xdr:nvSpPr>
        <xdr:cNvPr id="135" name="Text Box 92">
          <a:extLst>
            <a:ext uri="{FF2B5EF4-FFF2-40B4-BE49-F238E27FC236}">
              <a16:creationId xmlns:a16="http://schemas.microsoft.com/office/drawing/2014/main" id="{F5D26E36-BF8D-4720-B08A-AC25078ACD26}"/>
            </a:ext>
          </a:extLst>
        </xdr:cNvPr>
        <xdr:cNvSpPr txBox="1">
          <a:spLocks noChangeArrowheads="1"/>
        </xdr:cNvSpPr>
      </xdr:nvSpPr>
      <xdr:spPr bwMode="auto">
        <a:xfrm>
          <a:off x="2438400" y="39624000"/>
          <a:ext cx="76200" cy="19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3"/>
    <xdr:sp macro="" textlink="">
      <xdr:nvSpPr>
        <xdr:cNvPr id="136" name="Text Box 93">
          <a:extLst>
            <a:ext uri="{FF2B5EF4-FFF2-40B4-BE49-F238E27FC236}">
              <a16:creationId xmlns:a16="http://schemas.microsoft.com/office/drawing/2014/main" id="{D7CF1310-8F2C-417E-9FE9-77280F9896E4}"/>
            </a:ext>
          </a:extLst>
        </xdr:cNvPr>
        <xdr:cNvSpPr txBox="1">
          <a:spLocks noChangeArrowheads="1"/>
        </xdr:cNvSpPr>
      </xdr:nvSpPr>
      <xdr:spPr bwMode="auto">
        <a:xfrm>
          <a:off x="2438400" y="39624000"/>
          <a:ext cx="76200" cy="19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3"/>
    <xdr:sp macro="" textlink="">
      <xdr:nvSpPr>
        <xdr:cNvPr id="137" name="Text Box 94">
          <a:extLst>
            <a:ext uri="{FF2B5EF4-FFF2-40B4-BE49-F238E27FC236}">
              <a16:creationId xmlns:a16="http://schemas.microsoft.com/office/drawing/2014/main" id="{F02797D2-CA91-4708-8507-114751D41E6E}"/>
            </a:ext>
          </a:extLst>
        </xdr:cNvPr>
        <xdr:cNvSpPr txBox="1">
          <a:spLocks noChangeArrowheads="1"/>
        </xdr:cNvSpPr>
      </xdr:nvSpPr>
      <xdr:spPr bwMode="auto">
        <a:xfrm>
          <a:off x="2438400" y="39624000"/>
          <a:ext cx="76200" cy="19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3"/>
    <xdr:sp macro="" textlink="">
      <xdr:nvSpPr>
        <xdr:cNvPr id="138" name="Text Box 87">
          <a:extLst>
            <a:ext uri="{FF2B5EF4-FFF2-40B4-BE49-F238E27FC236}">
              <a16:creationId xmlns:a16="http://schemas.microsoft.com/office/drawing/2014/main" id="{BBFB0BEB-A530-4E33-AE82-5EE113F0E75A}"/>
            </a:ext>
          </a:extLst>
        </xdr:cNvPr>
        <xdr:cNvSpPr txBox="1">
          <a:spLocks noChangeArrowheads="1"/>
        </xdr:cNvSpPr>
      </xdr:nvSpPr>
      <xdr:spPr bwMode="auto">
        <a:xfrm>
          <a:off x="1828800" y="39624000"/>
          <a:ext cx="76200" cy="19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3"/>
    <xdr:sp macro="" textlink="">
      <xdr:nvSpPr>
        <xdr:cNvPr id="139" name="Text Box 88">
          <a:extLst>
            <a:ext uri="{FF2B5EF4-FFF2-40B4-BE49-F238E27FC236}">
              <a16:creationId xmlns:a16="http://schemas.microsoft.com/office/drawing/2014/main" id="{9476D925-2589-4351-A6FE-CA0EE6DD9C0F}"/>
            </a:ext>
          </a:extLst>
        </xdr:cNvPr>
        <xdr:cNvSpPr txBox="1">
          <a:spLocks noChangeArrowheads="1"/>
        </xdr:cNvSpPr>
      </xdr:nvSpPr>
      <xdr:spPr bwMode="auto">
        <a:xfrm>
          <a:off x="1828800" y="39624000"/>
          <a:ext cx="76200" cy="19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3"/>
    <xdr:sp macro="" textlink="">
      <xdr:nvSpPr>
        <xdr:cNvPr id="140" name="Text Box 89">
          <a:extLst>
            <a:ext uri="{FF2B5EF4-FFF2-40B4-BE49-F238E27FC236}">
              <a16:creationId xmlns:a16="http://schemas.microsoft.com/office/drawing/2014/main" id="{4DE88826-7C02-4655-9F86-5B8A5EBDC4CE}"/>
            </a:ext>
          </a:extLst>
        </xdr:cNvPr>
        <xdr:cNvSpPr txBox="1">
          <a:spLocks noChangeArrowheads="1"/>
        </xdr:cNvSpPr>
      </xdr:nvSpPr>
      <xdr:spPr bwMode="auto">
        <a:xfrm>
          <a:off x="1828800" y="39624000"/>
          <a:ext cx="76200" cy="19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3"/>
    <xdr:sp macro="" textlink="">
      <xdr:nvSpPr>
        <xdr:cNvPr id="141" name="Text Box 90">
          <a:extLst>
            <a:ext uri="{FF2B5EF4-FFF2-40B4-BE49-F238E27FC236}">
              <a16:creationId xmlns:a16="http://schemas.microsoft.com/office/drawing/2014/main" id="{B6564E81-7DBE-4099-99E2-740AC5961F90}"/>
            </a:ext>
          </a:extLst>
        </xdr:cNvPr>
        <xdr:cNvSpPr txBox="1">
          <a:spLocks noChangeArrowheads="1"/>
        </xdr:cNvSpPr>
      </xdr:nvSpPr>
      <xdr:spPr bwMode="auto">
        <a:xfrm>
          <a:off x="1828800" y="39624000"/>
          <a:ext cx="76200" cy="19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3"/>
    <xdr:sp macro="" textlink="">
      <xdr:nvSpPr>
        <xdr:cNvPr id="142" name="Text Box 91">
          <a:extLst>
            <a:ext uri="{FF2B5EF4-FFF2-40B4-BE49-F238E27FC236}">
              <a16:creationId xmlns:a16="http://schemas.microsoft.com/office/drawing/2014/main" id="{B37C6962-9BA0-4073-905A-810E6E759247}"/>
            </a:ext>
          </a:extLst>
        </xdr:cNvPr>
        <xdr:cNvSpPr txBox="1">
          <a:spLocks noChangeArrowheads="1"/>
        </xdr:cNvSpPr>
      </xdr:nvSpPr>
      <xdr:spPr bwMode="auto">
        <a:xfrm>
          <a:off x="2438400" y="39624000"/>
          <a:ext cx="76200" cy="19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3"/>
    <xdr:sp macro="" textlink="">
      <xdr:nvSpPr>
        <xdr:cNvPr id="143" name="Text Box 92">
          <a:extLst>
            <a:ext uri="{FF2B5EF4-FFF2-40B4-BE49-F238E27FC236}">
              <a16:creationId xmlns:a16="http://schemas.microsoft.com/office/drawing/2014/main" id="{78FBAAEE-6F41-4F40-9DB0-BF769CA73C8C}"/>
            </a:ext>
          </a:extLst>
        </xdr:cNvPr>
        <xdr:cNvSpPr txBox="1">
          <a:spLocks noChangeArrowheads="1"/>
        </xdr:cNvSpPr>
      </xdr:nvSpPr>
      <xdr:spPr bwMode="auto">
        <a:xfrm>
          <a:off x="2438400" y="39624000"/>
          <a:ext cx="76200" cy="19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3"/>
    <xdr:sp macro="" textlink="">
      <xdr:nvSpPr>
        <xdr:cNvPr id="144" name="Text Box 93">
          <a:extLst>
            <a:ext uri="{FF2B5EF4-FFF2-40B4-BE49-F238E27FC236}">
              <a16:creationId xmlns:a16="http://schemas.microsoft.com/office/drawing/2014/main" id="{7765DBA7-C7CB-4C3B-9B6A-7EA59FA96C3B}"/>
            </a:ext>
          </a:extLst>
        </xdr:cNvPr>
        <xdr:cNvSpPr txBox="1">
          <a:spLocks noChangeArrowheads="1"/>
        </xdr:cNvSpPr>
      </xdr:nvSpPr>
      <xdr:spPr bwMode="auto">
        <a:xfrm>
          <a:off x="2438400" y="39624000"/>
          <a:ext cx="76200" cy="19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3"/>
    <xdr:sp macro="" textlink="">
      <xdr:nvSpPr>
        <xdr:cNvPr id="145" name="Text Box 94">
          <a:extLst>
            <a:ext uri="{FF2B5EF4-FFF2-40B4-BE49-F238E27FC236}">
              <a16:creationId xmlns:a16="http://schemas.microsoft.com/office/drawing/2014/main" id="{471726C7-679A-49BF-88D2-CF5C631270C5}"/>
            </a:ext>
          </a:extLst>
        </xdr:cNvPr>
        <xdr:cNvSpPr txBox="1">
          <a:spLocks noChangeArrowheads="1"/>
        </xdr:cNvSpPr>
      </xdr:nvSpPr>
      <xdr:spPr bwMode="auto">
        <a:xfrm>
          <a:off x="2438400" y="39624000"/>
          <a:ext cx="76200" cy="19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212793"/>
    <xdr:sp macro="" textlink="">
      <xdr:nvSpPr>
        <xdr:cNvPr id="146" name="Text Box 87">
          <a:extLst>
            <a:ext uri="{FF2B5EF4-FFF2-40B4-BE49-F238E27FC236}">
              <a16:creationId xmlns:a16="http://schemas.microsoft.com/office/drawing/2014/main" id="{2A455F4D-8B84-4E9D-9D34-BC53F9DE404D}"/>
            </a:ext>
          </a:extLst>
        </xdr:cNvPr>
        <xdr:cNvSpPr txBox="1">
          <a:spLocks noChangeArrowheads="1"/>
        </xdr:cNvSpPr>
      </xdr:nvSpPr>
      <xdr:spPr bwMode="auto">
        <a:xfrm>
          <a:off x="1828800" y="39624000"/>
          <a:ext cx="76200" cy="212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212793"/>
    <xdr:sp macro="" textlink="">
      <xdr:nvSpPr>
        <xdr:cNvPr id="147" name="Text Box 88">
          <a:extLst>
            <a:ext uri="{FF2B5EF4-FFF2-40B4-BE49-F238E27FC236}">
              <a16:creationId xmlns:a16="http://schemas.microsoft.com/office/drawing/2014/main" id="{E1EA1FC3-4DE8-46C6-9E1B-A2B1EBDD5010}"/>
            </a:ext>
          </a:extLst>
        </xdr:cNvPr>
        <xdr:cNvSpPr txBox="1">
          <a:spLocks noChangeArrowheads="1"/>
        </xdr:cNvSpPr>
      </xdr:nvSpPr>
      <xdr:spPr bwMode="auto">
        <a:xfrm>
          <a:off x="1828800" y="39624000"/>
          <a:ext cx="76200" cy="212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212793"/>
    <xdr:sp macro="" textlink="">
      <xdr:nvSpPr>
        <xdr:cNvPr id="148" name="Text Box 89">
          <a:extLst>
            <a:ext uri="{FF2B5EF4-FFF2-40B4-BE49-F238E27FC236}">
              <a16:creationId xmlns:a16="http://schemas.microsoft.com/office/drawing/2014/main" id="{2AED11E7-3B69-432D-86FB-EB88614F2676}"/>
            </a:ext>
          </a:extLst>
        </xdr:cNvPr>
        <xdr:cNvSpPr txBox="1">
          <a:spLocks noChangeArrowheads="1"/>
        </xdr:cNvSpPr>
      </xdr:nvSpPr>
      <xdr:spPr bwMode="auto">
        <a:xfrm>
          <a:off x="1828800" y="39624000"/>
          <a:ext cx="76200" cy="212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212793"/>
    <xdr:sp macro="" textlink="">
      <xdr:nvSpPr>
        <xdr:cNvPr id="149" name="Text Box 90">
          <a:extLst>
            <a:ext uri="{FF2B5EF4-FFF2-40B4-BE49-F238E27FC236}">
              <a16:creationId xmlns:a16="http://schemas.microsoft.com/office/drawing/2014/main" id="{1F0E8762-2E9C-4312-B133-F762A1929B1E}"/>
            </a:ext>
          </a:extLst>
        </xdr:cNvPr>
        <xdr:cNvSpPr txBox="1">
          <a:spLocks noChangeArrowheads="1"/>
        </xdr:cNvSpPr>
      </xdr:nvSpPr>
      <xdr:spPr bwMode="auto">
        <a:xfrm>
          <a:off x="1828800" y="39624000"/>
          <a:ext cx="76200" cy="212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212793"/>
    <xdr:sp macro="" textlink="">
      <xdr:nvSpPr>
        <xdr:cNvPr id="150" name="Text Box 91">
          <a:extLst>
            <a:ext uri="{FF2B5EF4-FFF2-40B4-BE49-F238E27FC236}">
              <a16:creationId xmlns:a16="http://schemas.microsoft.com/office/drawing/2014/main" id="{EAAE1F41-F4C4-4322-A0C4-5D2A0419B598}"/>
            </a:ext>
          </a:extLst>
        </xdr:cNvPr>
        <xdr:cNvSpPr txBox="1">
          <a:spLocks noChangeArrowheads="1"/>
        </xdr:cNvSpPr>
      </xdr:nvSpPr>
      <xdr:spPr bwMode="auto">
        <a:xfrm>
          <a:off x="2438400" y="39624000"/>
          <a:ext cx="76200" cy="212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212793"/>
    <xdr:sp macro="" textlink="">
      <xdr:nvSpPr>
        <xdr:cNvPr id="151" name="Text Box 92">
          <a:extLst>
            <a:ext uri="{FF2B5EF4-FFF2-40B4-BE49-F238E27FC236}">
              <a16:creationId xmlns:a16="http://schemas.microsoft.com/office/drawing/2014/main" id="{D395FE8A-5D20-4E5E-B745-41D90C47C7CF}"/>
            </a:ext>
          </a:extLst>
        </xdr:cNvPr>
        <xdr:cNvSpPr txBox="1">
          <a:spLocks noChangeArrowheads="1"/>
        </xdr:cNvSpPr>
      </xdr:nvSpPr>
      <xdr:spPr bwMode="auto">
        <a:xfrm>
          <a:off x="2438400" y="39624000"/>
          <a:ext cx="76200" cy="212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212793"/>
    <xdr:sp macro="" textlink="">
      <xdr:nvSpPr>
        <xdr:cNvPr id="152" name="Text Box 93">
          <a:extLst>
            <a:ext uri="{FF2B5EF4-FFF2-40B4-BE49-F238E27FC236}">
              <a16:creationId xmlns:a16="http://schemas.microsoft.com/office/drawing/2014/main" id="{213532CE-11B8-46BA-9D16-8D87D33882A2}"/>
            </a:ext>
          </a:extLst>
        </xdr:cNvPr>
        <xdr:cNvSpPr txBox="1">
          <a:spLocks noChangeArrowheads="1"/>
        </xdr:cNvSpPr>
      </xdr:nvSpPr>
      <xdr:spPr bwMode="auto">
        <a:xfrm>
          <a:off x="2438400" y="39624000"/>
          <a:ext cx="76200" cy="212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212793"/>
    <xdr:sp macro="" textlink="">
      <xdr:nvSpPr>
        <xdr:cNvPr id="153" name="Text Box 94">
          <a:extLst>
            <a:ext uri="{FF2B5EF4-FFF2-40B4-BE49-F238E27FC236}">
              <a16:creationId xmlns:a16="http://schemas.microsoft.com/office/drawing/2014/main" id="{589386A5-891B-4673-9401-82F3A875A677}"/>
            </a:ext>
          </a:extLst>
        </xdr:cNvPr>
        <xdr:cNvSpPr txBox="1">
          <a:spLocks noChangeArrowheads="1"/>
        </xdr:cNvSpPr>
      </xdr:nvSpPr>
      <xdr:spPr bwMode="auto">
        <a:xfrm>
          <a:off x="2438400" y="39624000"/>
          <a:ext cx="76200" cy="212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212793"/>
    <xdr:sp macro="" textlink="">
      <xdr:nvSpPr>
        <xdr:cNvPr id="154" name="Text Box 87">
          <a:extLst>
            <a:ext uri="{FF2B5EF4-FFF2-40B4-BE49-F238E27FC236}">
              <a16:creationId xmlns:a16="http://schemas.microsoft.com/office/drawing/2014/main" id="{DD7A4897-FAF8-4EC5-8C83-10B449EE5E8B}"/>
            </a:ext>
          </a:extLst>
        </xdr:cNvPr>
        <xdr:cNvSpPr txBox="1">
          <a:spLocks noChangeArrowheads="1"/>
        </xdr:cNvSpPr>
      </xdr:nvSpPr>
      <xdr:spPr bwMode="auto">
        <a:xfrm>
          <a:off x="1828800" y="39624000"/>
          <a:ext cx="76200" cy="212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212793"/>
    <xdr:sp macro="" textlink="">
      <xdr:nvSpPr>
        <xdr:cNvPr id="155" name="Text Box 88">
          <a:extLst>
            <a:ext uri="{FF2B5EF4-FFF2-40B4-BE49-F238E27FC236}">
              <a16:creationId xmlns:a16="http://schemas.microsoft.com/office/drawing/2014/main" id="{3BA48E7C-108A-4475-BAB2-C700600B0B86}"/>
            </a:ext>
          </a:extLst>
        </xdr:cNvPr>
        <xdr:cNvSpPr txBox="1">
          <a:spLocks noChangeArrowheads="1"/>
        </xdr:cNvSpPr>
      </xdr:nvSpPr>
      <xdr:spPr bwMode="auto">
        <a:xfrm>
          <a:off x="1828800" y="39624000"/>
          <a:ext cx="76200" cy="212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212793"/>
    <xdr:sp macro="" textlink="">
      <xdr:nvSpPr>
        <xdr:cNvPr id="156" name="Text Box 89">
          <a:extLst>
            <a:ext uri="{FF2B5EF4-FFF2-40B4-BE49-F238E27FC236}">
              <a16:creationId xmlns:a16="http://schemas.microsoft.com/office/drawing/2014/main" id="{99970A0B-3253-4286-B6F9-20DC91E55B25}"/>
            </a:ext>
          </a:extLst>
        </xdr:cNvPr>
        <xdr:cNvSpPr txBox="1">
          <a:spLocks noChangeArrowheads="1"/>
        </xdr:cNvSpPr>
      </xdr:nvSpPr>
      <xdr:spPr bwMode="auto">
        <a:xfrm>
          <a:off x="1828800" y="39624000"/>
          <a:ext cx="76200" cy="212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212793"/>
    <xdr:sp macro="" textlink="">
      <xdr:nvSpPr>
        <xdr:cNvPr id="157" name="Text Box 90">
          <a:extLst>
            <a:ext uri="{FF2B5EF4-FFF2-40B4-BE49-F238E27FC236}">
              <a16:creationId xmlns:a16="http://schemas.microsoft.com/office/drawing/2014/main" id="{FC92BD89-10E2-4FA4-B858-56573E112190}"/>
            </a:ext>
          </a:extLst>
        </xdr:cNvPr>
        <xdr:cNvSpPr txBox="1">
          <a:spLocks noChangeArrowheads="1"/>
        </xdr:cNvSpPr>
      </xdr:nvSpPr>
      <xdr:spPr bwMode="auto">
        <a:xfrm>
          <a:off x="1828800" y="39624000"/>
          <a:ext cx="76200" cy="212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212793"/>
    <xdr:sp macro="" textlink="">
      <xdr:nvSpPr>
        <xdr:cNvPr id="158" name="Text Box 91">
          <a:extLst>
            <a:ext uri="{FF2B5EF4-FFF2-40B4-BE49-F238E27FC236}">
              <a16:creationId xmlns:a16="http://schemas.microsoft.com/office/drawing/2014/main" id="{E5B72BC0-A728-4F1E-941D-F4116F6EC91C}"/>
            </a:ext>
          </a:extLst>
        </xdr:cNvPr>
        <xdr:cNvSpPr txBox="1">
          <a:spLocks noChangeArrowheads="1"/>
        </xdr:cNvSpPr>
      </xdr:nvSpPr>
      <xdr:spPr bwMode="auto">
        <a:xfrm>
          <a:off x="2438400" y="39624000"/>
          <a:ext cx="76200" cy="212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212793"/>
    <xdr:sp macro="" textlink="">
      <xdr:nvSpPr>
        <xdr:cNvPr id="159" name="Text Box 92">
          <a:extLst>
            <a:ext uri="{FF2B5EF4-FFF2-40B4-BE49-F238E27FC236}">
              <a16:creationId xmlns:a16="http://schemas.microsoft.com/office/drawing/2014/main" id="{6B3670CD-0AFF-4A69-9ED9-4305EA8747E3}"/>
            </a:ext>
          </a:extLst>
        </xdr:cNvPr>
        <xdr:cNvSpPr txBox="1">
          <a:spLocks noChangeArrowheads="1"/>
        </xdr:cNvSpPr>
      </xdr:nvSpPr>
      <xdr:spPr bwMode="auto">
        <a:xfrm>
          <a:off x="2438400" y="39624000"/>
          <a:ext cx="76200" cy="212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212793"/>
    <xdr:sp macro="" textlink="">
      <xdr:nvSpPr>
        <xdr:cNvPr id="160" name="Text Box 93">
          <a:extLst>
            <a:ext uri="{FF2B5EF4-FFF2-40B4-BE49-F238E27FC236}">
              <a16:creationId xmlns:a16="http://schemas.microsoft.com/office/drawing/2014/main" id="{2F8C2C4E-A9EC-40FF-BD71-E329E90B0FC3}"/>
            </a:ext>
          </a:extLst>
        </xdr:cNvPr>
        <xdr:cNvSpPr txBox="1">
          <a:spLocks noChangeArrowheads="1"/>
        </xdr:cNvSpPr>
      </xdr:nvSpPr>
      <xdr:spPr bwMode="auto">
        <a:xfrm>
          <a:off x="2438400" y="39624000"/>
          <a:ext cx="76200" cy="212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212793"/>
    <xdr:sp macro="" textlink="">
      <xdr:nvSpPr>
        <xdr:cNvPr id="161" name="Text Box 94">
          <a:extLst>
            <a:ext uri="{FF2B5EF4-FFF2-40B4-BE49-F238E27FC236}">
              <a16:creationId xmlns:a16="http://schemas.microsoft.com/office/drawing/2014/main" id="{1DA778C5-57BF-4329-AB30-D6311406FC15}"/>
            </a:ext>
          </a:extLst>
        </xdr:cNvPr>
        <xdr:cNvSpPr txBox="1">
          <a:spLocks noChangeArrowheads="1"/>
        </xdr:cNvSpPr>
      </xdr:nvSpPr>
      <xdr:spPr bwMode="auto">
        <a:xfrm>
          <a:off x="2438400" y="39624000"/>
          <a:ext cx="76200" cy="212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212793"/>
    <xdr:sp macro="" textlink="">
      <xdr:nvSpPr>
        <xdr:cNvPr id="162" name="Text Box 87">
          <a:extLst>
            <a:ext uri="{FF2B5EF4-FFF2-40B4-BE49-F238E27FC236}">
              <a16:creationId xmlns:a16="http://schemas.microsoft.com/office/drawing/2014/main" id="{EADE6CFB-38D1-4B87-B0C2-4BFA8FA3412E}"/>
            </a:ext>
          </a:extLst>
        </xdr:cNvPr>
        <xdr:cNvSpPr txBox="1">
          <a:spLocks noChangeArrowheads="1"/>
        </xdr:cNvSpPr>
      </xdr:nvSpPr>
      <xdr:spPr bwMode="auto">
        <a:xfrm>
          <a:off x="1828800" y="39624000"/>
          <a:ext cx="76200" cy="212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212793"/>
    <xdr:sp macro="" textlink="">
      <xdr:nvSpPr>
        <xdr:cNvPr id="163" name="Text Box 88">
          <a:extLst>
            <a:ext uri="{FF2B5EF4-FFF2-40B4-BE49-F238E27FC236}">
              <a16:creationId xmlns:a16="http://schemas.microsoft.com/office/drawing/2014/main" id="{457C705A-A0DC-4E77-B0DD-3EB7BE1259BC}"/>
            </a:ext>
          </a:extLst>
        </xdr:cNvPr>
        <xdr:cNvSpPr txBox="1">
          <a:spLocks noChangeArrowheads="1"/>
        </xdr:cNvSpPr>
      </xdr:nvSpPr>
      <xdr:spPr bwMode="auto">
        <a:xfrm>
          <a:off x="1828800" y="39624000"/>
          <a:ext cx="76200" cy="212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212793"/>
    <xdr:sp macro="" textlink="">
      <xdr:nvSpPr>
        <xdr:cNvPr id="164" name="Text Box 89">
          <a:extLst>
            <a:ext uri="{FF2B5EF4-FFF2-40B4-BE49-F238E27FC236}">
              <a16:creationId xmlns:a16="http://schemas.microsoft.com/office/drawing/2014/main" id="{9C9F3F4A-0062-43C6-A901-01A4CA3137AD}"/>
            </a:ext>
          </a:extLst>
        </xdr:cNvPr>
        <xdr:cNvSpPr txBox="1">
          <a:spLocks noChangeArrowheads="1"/>
        </xdr:cNvSpPr>
      </xdr:nvSpPr>
      <xdr:spPr bwMode="auto">
        <a:xfrm>
          <a:off x="1828800" y="39624000"/>
          <a:ext cx="76200" cy="212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212793"/>
    <xdr:sp macro="" textlink="">
      <xdr:nvSpPr>
        <xdr:cNvPr id="165" name="Text Box 90">
          <a:extLst>
            <a:ext uri="{FF2B5EF4-FFF2-40B4-BE49-F238E27FC236}">
              <a16:creationId xmlns:a16="http://schemas.microsoft.com/office/drawing/2014/main" id="{52782D03-6598-4782-A6C0-1DDB1C41FF0A}"/>
            </a:ext>
          </a:extLst>
        </xdr:cNvPr>
        <xdr:cNvSpPr txBox="1">
          <a:spLocks noChangeArrowheads="1"/>
        </xdr:cNvSpPr>
      </xdr:nvSpPr>
      <xdr:spPr bwMode="auto">
        <a:xfrm>
          <a:off x="1828800" y="39624000"/>
          <a:ext cx="76200" cy="212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212793"/>
    <xdr:sp macro="" textlink="">
      <xdr:nvSpPr>
        <xdr:cNvPr id="166" name="Text Box 91">
          <a:extLst>
            <a:ext uri="{FF2B5EF4-FFF2-40B4-BE49-F238E27FC236}">
              <a16:creationId xmlns:a16="http://schemas.microsoft.com/office/drawing/2014/main" id="{4BEA4BA0-A1E5-4148-B601-280C1CFDFE50}"/>
            </a:ext>
          </a:extLst>
        </xdr:cNvPr>
        <xdr:cNvSpPr txBox="1">
          <a:spLocks noChangeArrowheads="1"/>
        </xdr:cNvSpPr>
      </xdr:nvSpPr>
      <xdr:spPr bwMode="auto">
        <a:xfrm>
          <a:off x="2438400" y="39624000"/>
          <a:ext cx="76200" cy="212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212793"/>
    <xdr:sp macro="" textlink="">
      <xdr:nvSpPr>
        <xdr:cNvPr id="167" name="Text Box 92">
          <a:extLst>
            <a:ext uri="{FF2B5EF4-FFF2-40B4-BE49-F238E27FC236}">
              <a16:creationId xmlns:a16="http://schemas.microsoft.com/office/drawing/2014/main" id="{7BD5570A-79D7-43E9-9F1F-F78A63424779}"/>
            </a:ext>
          </a:extLst>
        </xdr:cNvPr>
        <xdr:cNvSpPr txBox="1">
          <a:spLocks noChangeArrowheads="1"/>
        </xdr:cNvSpPr>
      </xdr:nvSpPr>
      <xdr:spPr bwMode="auto">
        <a:xfrm>
          <a:off x="2438400" y="39624000"/>
          <a:ext cx="76200" cy="212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212793"/>
    <xdr:sp macro="" textlink="">
      <xdr:nvSpPr>
        <xdr:cNvPr id="168" name="Text Box 93">
          <a:extLst>
            <a:ext uri="{FF2B5EF4-FFF2-40B4-BE49-F238E27FC236}">
              <a16:creationId xmlns:a16="http://schemas.microsoft.com/office/drawing/2014/main" id="{4A0CCBEA-A7CE-48DF-AFAF-D9A1291FECC5}"/>
            </a:ext>
          </a:extLst>
        </xdr:cNvPr>
        <xdr:cNvSpPr txBox="1">
          <a:spLocks noChangeArrowheads="1"/>
        </xdr:cNvSpPr>
      </xdr:nvSpPr>
      <xdr:spPr bwMode="auto">
        <a:xfrm>
          <a:off x="2438400" y="39624000"/>
          <a:ext cx="76200" cy="212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212793"/>
    <xdr:sp macro="" textlink="">
      <xdr:nvSpPr>
        <xdr:cNvPr id="169" name="Text Box 94">
          <a:extLst>
            <a:ext uri="{FF2B5EF4-FFF2-40B4-BE49-F238E27FC236}">
              <a16:creationId xmlns:a16="http://schemas.microsoft.com/office/drawing/2014/main" id="{2C18B062-AEE3-48F0-BF96-C8327F792C0A}"/>
            </a:ext>
          </a:extLst>
        </xdr:cNvPr>
        <xdr:cNvSpPr txBox="1">
          <a:spLocks noChangeArrowheads="1"/>
        </xdr:cNvSpPr>
      </xdr:nvSpPr>
      <xdr:spPr bwMode="auto">
        <a:xfrm>
          <a:off x="2438400" y="39624000"/>
          <a:ext cx="76200" cy="212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212793"/>
    <xdr:sp macro="" textlink="">
      <xdr:nvSpPr>
        <xdr:cNvPr id="170" name="Text Box 87">
          <a:extLst>
            <a:ext uri="{FF2B5EF4-FFF2-40B4-BE49-F238E27FC236}">
              <a16:creationId xmlns:a16="http://schemas.microsoft.com/office/drawing/2014/main" id="{C87277D9-10E1-4B28-93F8-71E6A404DEA0}"/>
            </a:ext>
          </a:extLst>
        </xdr:cNvPr>
        <xdr:cNvSpPr txBox="1">
          <a:spLocks noChangeArrowheads="1"/>
        </xdr:cNvSpPr>
      </xdr:nvSpPr>
      <xdr:spPr bwMode="auto">
        <a:xfrm>
          <a:off x="1828800" y="39624000"/>
          <a:ext cx="76200" cy="212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212793"/>
    <xdr:sp macro="" textlink="">
      <xdr:nvSpPr>
        <xdr:cNvPr id="171" name="Text Box 88">
          <a:extLst>
            <a:ext uri="{FF2B5EF4-FFF2-40B4-BE49-F238E27FC236}">
              <a16:creationId xmlns:a16="http://schemas.microsoft.com/office/drawing/2014/main" id="{D71D3078-DDDF-4515-B9CB-E276F4A9CF4C}"/>
            </a:ext>
          </a:extLst>
        </xdr:cNvPr>
        <xdr:cNvSpPr txBox="1">
          <a:spLocks noChangeArrowheads="1"/>
        </xdr:cNvSpPr>
      </xdr:nvSpPr>
      <xdr:spPr bwMode="auto">
        <a:xfrm>
          <a:off x="1828800" y="39624000"/>
          <a:ext cx="76200" cy="212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212793"/>
    <xdr:sp macro="" textlink="">
      <xdr:nvSpPr>
        <xdr:cNvPr id="172" name="Text Box 89">
          <a:extLst>
            <a:ext uri="{FF2B5EF4-FFF2-40B4-BE49-F238E27FC236}">
              <a16:creationId xmlns:a16="http://schemas.microsoft.com/office/drawing/2014/main" id="{78F03FB6-9EB2-4B40-8DEB-CE7D4CE60CEB}"/>
            </a:ext>
          </a:extLst>
        </xdr:cNvPr>
        <xdr:cNvSpPr txBox="1">
          <a:spLocks noChangeArrowheads="1"/>
        </xdr:cNvSpPr>
      </xdr:nvSpPr>
      <xdr:spPr bwMode="auto">
        <a:xfrm>
          <a:off x="1828800" y="39624000"/>
          <a:ext cx="76200" cy="212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212793"/>
    <xdr:sp macro="" textlink="">
      <xdr:nvSpPr>
        <xdr:cNvPr id="173" name="Text Box 90">
          <a:extLst>
            <a:ext uri="{FF2B5EF4-FFF2-40B4-BE49-F238E27FC236}">
              <a16:creationId xmlns:a16="http://schemas.microsoft.com/office/drawing/2014/main" id="{11DBA04A-A3C9-4DC7-9868-65E9E3F64E4A}"/>
            </a:ext>
          </a:extLst>
        </xdr:cNvPr>
        <xdr:cNvSpPr txBox="1">
          <a:spLocks noChangeArrowheads="1"/>
        </xdr:cNvSpPr>
      </xdr:nvSpPr>
      <xdr:spPr bwMode="auto">
        <a:xfrm>
          <a:off x="1828800" y="39624000"/>
          <a:ext cx="76200" cy="212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212793"/>
    <xdr:sp macro="" textlink="">
      <xdr:nvSpPr>
        <xdr:cNvPr id="174" name="Text Box 91">
          <a:extLst>
            <a:ext uri="{FF2B5EF4-FFF2-40B4-BE49-F238E27FC236}">
              <a16:creationId xmlns:a16="http://schemas.microsoft.com/office/drawing/2014/main" id="{F09691CC-B7EE-41D1-80B9-D21A0DC1692E}"/>
            </a:ext>
          </a:extLst>
        </xdr:cNvPr>
        <xdr:cNvSpPr txBox="1">
          <a:spLocks noChangeArrowheads="1"/>
        </xdr:cNvSpPr>
      </xdr:nvSpPr>
      <xdr:spPr bwMode="auto">
        <a:xfrm>
          <a:off x="2438400" y="39624000"/>
          <a:ext cx="76200" cy="212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212793"/>
    <xdr:sp macro="" textlink="">
      <xdr:nvSpPr>
        <xdr:cNvPr id="175" name="Text Box 92">
          <a:extLst>
            <a:ext uri="{FF2B5EF4-FFF2-40B4-BE49-F238E27FC236}">
              <a16:creationId xmlns:a16="http://schemas.microsoft.com/office/drawing/2014/main" id="{70815F31-A460-4324-8192-9EBBAC0C7DF2}"/>
            </a:ext>
          </a:extLst>
        </xdr:cNvPr>
        <xdr:cNvSpPr txBox="1">
          <a:spLocks noChangeArrowheads="1"/>
        </xdr:cNvSpPr>
      </xdr:nvSpPr>
      <xdr:spPr bwMode="auto">
        <a:xfrm>
          <a:off x="2438400" y="39624000"/>
          <a:ext cx="76200" cy="212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212793"/>
    <xdr:sp macro="" textlink="">
      <xdr:nvSpPr>
        <xdr:cNvPr id="176" name="Text Box 93">
          <a:extLst>
            <a:ext uri="{FF2B5EF4-FFF2-40B4-BE49-F238E27FC236}">
              <a16:creationId xmlns:a16="http://schemas.microsoft.com/office/drawing/2014/main" id="{873BB4EC-C058-4338-8643-C9FFD5305D0C}"/>
            </a:ext>
          </a:extLst>
        </xdr:cNvPr>
        <xdr:cNvSpPr txBox="1">
          <a:spLocks noChangeArrowheads="1"/>
        </xdr:cNvSpPr>
      </xdr:nvSpPr>
      <xdr:spPr bwMode="auto">
        <a:xfrm>
          <a:off x="2438400" y="39624000"/>
          <a:ext cx="76200" cy="212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212793"/>
    <xdr:sp macro="" textlink="">
      <xdr:nvSpPr>
        <xdr:cNvPr id="177" name="Text Box 94">
          <a:extLst>
            <a:ext uri="{FF2B5EF4-FFF2-40B4-BE49-F238E27FC236}">
              <a16:creationId xmlns:a16="http://schemas.microsoft.com/office/drawing/2014/main" id="{82DAC7EC-8E6C-4B15-AC11-CE88AE447003}"/>
            </a:ext>
          </a:extLst>
        </xdr:cNvPr>
        <xdr:cNvSpPr txBox="1">
          <a:spLocks noChangeArrowheads="1"/>
        </xdr:cNvSpPr>
      </xdr:nvSpPr>
      <xdr:spPr bwMode="auto">
        <a:xfrm>
          <a:off x="2438400" y="39624000"/>
          <a:ext cx="76200" cy="212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212793"/>
    <xdr:sp macro="" textlink="">
      <xdr:nvSpPr>
        <xdr:cNvPr id="178" name="Text Box 87">
          <a:extLst>
            <a:ext uri="{FF2B5EF4-FFF2-40B4-BE49-F238E27FC236}">
              <a16:creationId xmlns:a16="http://schemas.microsoft.com/office/drawing/2014/main" id="{716A71A8-BBE0-48C6-BAF0-D7290945447F}"/>
            </a:ext>
          </a:extLst>
        </xdr:cNvPr>
        <xdr:cNvSpPr txBox="1">
          <a:spLocks noChangeArrowheads="1"/>
        </xdr:cNvSpPr>
      </xdr:nvSpPr>
      <xdr:spPr bwMode="auto">
        <a:xfrm>
          <a:off x="1828800" y="39624000"/>
          <a:ext cx="76200" cy="212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212793"/>
    <xdr:sp macro="" textlink="">
      <xdr:nvSpPr>
        <xdr:cNvPr id="179" name="Text Box 88">
          <a:extLst>
            <a:ext uri="{FF2B5EF4-FFF2-40B4-BE49-F238E27FC236}">
              <a16:creationId xmlns:a16="http://schemas.microsoft.com/office/drawing/2014/main" id="{A41D0D15-0293-4308-BDEF-D425CD3607B2}"/>
            </a:ext>
          </a:extLst>
        </xdr:cNvPr>
        <xdr:cNvSpPr txBox="1">
          <a:spLocks noChangeArrowheads="1"/>
        </xdr:cNvSpPr>
      </xdr:nvSpPr>
      <xdr:spPr bwMode="auto">
        <a:xfrm>
          <a:off x="1828800" y="39624000"/>
          <a:ext cx="76200" cy="212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212793"/>
    <xdr:sp macro="" textlink="">
      <xdr:nvSpPr>
        <xdr:cNvPr id="180" name="Text Box 89">
          <a:extLst>
            <a:ext uri="{FF2B5EF4-FFF2-40B4-BE49-F238E27FC236}">
              <a16:creationId xmlns:a16="http://schemas.microsoft.com/office/drawing/2014/main" id="{0A732581-8ABC-4A3A-99B7-CAC33D3370CC}"/>
            </a:ext>
          </a:extLst>
        </xdr:cNvPr>
        <xdr:cNvSpPr txBox="1">
          <a:spLocks noChangeArrowheads="1"/>
        </xdr:cNvSpPr>
      </xdr:nvSpPr>
      <xdr:spPr bwMode="auto">
        <a:xfrm>
          <a:off x="1828800" y="39624000"/>
          <a:ext cx="76200" cy="212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212793"/>
    <xdr:sp macro="" textlink="">
      <xdr:nvSpPr>
        <xdr:cNvPr id="181" name="Text Box 90">
          <a:extLst>
            <a:ext uri="{FF2B5EF4-FFF2-40B4-BE49-F238E27FC236}">
              <a16:creationId xmlns:a16="http://schemas.microsoft.com/office/drawing/2014/main" id="{618C0875-63B8-4394-A9FA-5A505B51F3C5}"/>
            </a:ext>
          </a:extLst>
        </xdr:cNvPr>
        <xdr:cNvSpPr txBox="1">
          <a:spLocks noChangeArrowheads="1"/>
        </xdr:cNvSpPr>
      </xdr:nvSpPr>
      <xdr:spPr bwMode="auto">
        <a:xfrm>
          <a:off x="1828800" y="39624000"/>
          <a:ext cx="76200" cy="212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212793"/>
    <xdr:sp macro="" textlink="">
      <xdr:nvSpPr>
        <xdr:cNvPr id="182" name="Text Box 91">
          <a:extLst>
            <a:ext uri="{FF2B5EF4-FFF2-40B4-BE49-F238E27FC236}">
              <a16:creationId xmlns:a16="http://schemas.microsoft.com/office/drawing/2014/main" id="{14FC8E1E-8863-41B6-B5E9-C222171BDD0C}"/>
            </a:ext>
          </a:extLst>
        </xdr:cNvPr>
        <xdr:cNvSpPr txBox="1">
          <a:spLocks noChangeArrowheads="1"/>
        </xdr:cNvSpPr>
      </xdr:nvSpPr>
      <xdr:spPr bwMode="auto">
        <a:xfrm>
          <a:off x="2438400" y="39624000"/>
          <a:ext cx="76200" cy="212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212793"/>
    <xdr:sp macro="" textlink="">
      <xdr:nvSpPr>
        <xdr:cNvPr id="183" name="Text Box 92">
          <a:extLst>
            <a:ext uri="{FF2B5EF4-FFF2-40B4-BE49-F238E27FC236}">
              <a16:creationId xmlns:a16="http://schemas.microsoft.com/office/drawing/2014/main" id="{656479BA-64D8-43AC-BAB8-A0858D182645}"/>
            </a:ext>
          </a:extLst>
        </xdr:cNvPr>
        <xdr:cNvSpPr txBox="1">
          <a:spLocks noChangeArrowheads="1"/>
        </xdr:cNvSpPr>
      </xdr:nvSpPr>
      <xdr:spPr bwMode="auto">
        <a:xfrm>
          <a:off x="2438400" y="39624000"/>
          <a:ext cx="76200" cy="212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212793"/>
    <xdr:sp macro="" textlink="">
      <xdr:nvSpPr>
        <xdr:cNvPr id="184" name="Text Box 93">
          <a:extLst>
            <a:ext uri="{FF2B5EF4-FFF2-40B4-BE49-F238E27FC236}">
              <a16:creationId xmlns:a16="http://schemas.microsoft.com/office/drawing/2014/main" id="{184268E0-0BC2-405A-816D-BA6930AD50F6}"/>
            </a:ext>
          </a:extLst>
        </xdr:cNvPr>
        <xdr:cNvSpPr txBox="1">
          <a:spLocks noChangeArrowheads="1"/>
        </xdr:cNvSpPr>
      </xdr:nvSpPr>
      <xdr:spPr bwMode="auto">
        <a:xfrm>
          <a:off x="2438400" y="39624000"/>
          <a:ext cx="76200" cy="212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212793"/>
    <xdr:sp macro="" textlink="">
      <xdr:nvSpPr>
        <xdr:cNvPr id="185" name="Text Box 94">
          <a:extLst>
            <a:ext uri="{FF2B5EF4-FFF2-40B4-BE49-F238E27FC236}">
              <a16:creationId xmlns:a16="http://schemas.microsoft.com/office/drawing/2014/main" id="{C70A2B20-86CE-455B-8F84-E9375F0F5030}"/>
            </a:ext>
          </a:extLst>
        </xdr:cNvPr>
        <xdr:cNvSpPr txBox="1">
          <a:spLocks noChangeArrowheads="1"/>
        </xdr:cNvSpPr>
      </xdr:nvSpPr>
      <xdr:spPr bwMode="auto">
        <a:xfrm>
          <a:off x="2438400" y="39624000"/>
          <a:ext cx="76200" cy="212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212793"/>
    <xdr:sp macro="" textlink="">
      <xdr:nvSpPr>
        <xdr:cNvPr id="186" name="Text Box 87">
          <a:extLst>
            <a:ext uri="{FF2B5EF4-FFF2-40B4-BE49-F238E27FC236}">
              <a16:creationId xmlns:a16="http://schemas.microsoft.com/office/drawing/2014/main" id="{27FF8180-4F98-43FC-A806-7D7DC026D8D7}"/>
            </a:ext>
          </a:extLst>
        </xdr:cNvPr>
        <xdr:cNvSpPr txBox="1">
          <a:spLocks noChangeArrowheads="1"/>
        </xdr:cNvSpPr>
      </xdr:nvSpPr>
      <xdr:spPr bwMode="auto">
        <a:xfrm>
          <a:off x="1828800" y="39624000"/>
          <a:ext cx="76200" cy="212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212793"/>
    <xdr:sp macro="" textlink="">
      <xdr:nvSpPr>
        <xdr:cNvPr id="187" name="Text Box 88">
          <a:extLst>
            <a:ext uri="{FF2B5EF4-FFF2-40B4-BE49-F238E27FC236}">
              <a16:creationId xmlns:a16="http://schemas.microsoft.com/office/drawing/2014/main" id="{E8DFC516-320E-45A3-9BAA-CF7BBCFF6B4F}"/>
            </a:ext>
          </a:extLst>
        </xdr:cNvPr>
        <xdr:cNvSpPr txBox="1">
          <a:spLocks noChangeArrowheads="1"/>
        </xdr:cNvSpPr>
      </xdr:nvSpPr>
      <xdr:spPr bwMode="auto">
        <a:xfrm>
          <a:off x="1828800" y="39624000"/>
          <a:ext cx="76200" cy="212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212793"/>
    <xdr:sp macro="" textlink="">
      <xdr:nvSpPr>
        <xdr:cNvPr id="188" name="Text Box 89">
          <a:extLst>
            <a:ext uri="{FF2B5EF4-FFF2-40B4-BE49-F238E27FC236}">
              <a16:creationId xmlns:a16="http://schemas.microsoft.com/office/drawing/2014/main" id="{D04EF45A-4694-4949-8934-D95B4AB0754B}"/>
            </a:ext>
          </a:extLst>
        </xdr:cNvPr>
        <xdr:cNvSpPr txBox="1">
          <a:spLocks noChangeArrowheads="1"/>
        </xdr:cNvSpPr>
      </xdr:nvSpPr>
      <xdr:spPr bwMode="auto">
        <a:xfrm>
          <a:off x="1828800" y="39624000"/>
          <a:ext cx="76200" cy="212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212793"/>
    <xdr:sp macro="" textlink="">
      <xdr:nvSpPr>
        <xdr:cNvPr id="189" name="Text Box 90">
          <a:extLst>
            <a:ext uri="{FF2B5EF4-FFF2-40B4-BE49-F238E27FC236}">
              <a16:creationId xmlns:a16="http://schemas.microsoft.com/office/drawing/2014/main" id="{6AD0D5C5-B473-4155-B5D2-66F28EF230B1}"/>
            </a:ext>
          </a:extLst>
        </xdr:cNvPr>
        <xdr:cNvSpPr txBox="1">
          <a:spLocks noChangeArrowheads="1"/>
        </xdr:cNvSpPr>
      </xdr:nvSpPr>
      <xdr:spPr bwMode="auto">
        <a:xfrm>
          <a:off x="1828800" y="39624000"/>
          <a:ext cx="76200" cy="212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212793"/>
    <xdr:sp macro="" textlink="">
      <xdr:nvSpPr>
        <xdr:cNvPr id="190" name="Text Box 91">
          <a:extLst>
            <a:ext uri="{FF2B5EF4-FFF2-40B4-BE49-F238E27FC236}">
              <a16:creationId xmlns:a16="http://schemas.microsoft.com/office/drawing/2014/main" id="{5F956702-2550-4F7B-9EFC-32D9F294AE4E}"/>
            </a:ext>
          </a:extLst>
        </xdr:cNvPr>
        <xdr:cNvSpPr txBox="1">
          <a:spLocks noChangeArrowheads="1"/>
        </xdr:cNvSpPr>
      </xdr:nvSpPr>
      <xdr:spPr bwMode="auto">
        <a:xfrm>
          <a:off x="2438400" y="39624000"/>
          <a:ext cx="76200" cy="212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212793"/>
    <xdr:sp macro="" textlink="">
      <xdr:nvSpPr>
        <xdr:cNvPr id="191" name="Text Box 92">
          <a:extLst>
            <a:ext uri="{FF2B5EF4-FFF2-40B4-BE49-F238E27FC236}">
              <a16:creationId xmlns:a16="http://schemas.microsoft.com/office/drawing/2014/main" id="{98279324-16CD-4A87-A771-001B2B1868D9}"/>
            </a:ext>
          </a:extLst>
        </xdr:cNvPr>
        <xdr:cNvSpPr txBox="1">
          <a:spLocks noChangeArrowheads="1"/>
        </xdr:cNvSpPr>
      </xdr:nvSpPr>
      <xdr:spPr bwMode="auto">
        <a:xfrm>
          <a:off x="2438400" y="39624000"/>
          <a:ext cx="76200" cy="212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212793"/>
    <xdr:sp macro="" textlink="">
      <xdr:nvSpPr>
        <xdr:cNvPr id="192" name="Text Box 93">
          <a:extLst>
            <a:ext uri="{FF2B5EF4-FFF2-40B4-BE49-F238E27FC236}">
              <a16:creationId xmlns:a16="http://schemas.microsoft.com/office/drawing/2014/main" id="{CA2FEE3F-F582-4D7C-A308-4027E86F9392}"/>
            </a:ext>
          </a:extLst>
        </xdr:cNvPr>
        <xdr:cNvSpPr txBox="1">
          <a:spLocks noChangeArrowheads="1"/>
        </xdr:cNvSpPr>
      </xdr:nvSpPr>
      <xdr:spPr bwMode="auto">
        <a:xfrm>
          <a:off x="2438400" y="39624000"/>
          <a:ext cx="76200" cy="212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212793"/>
    <xdr:sp macro="" textlink="">
      <xdr:nvSpPr>
        <xdr:cNvPr id="193" name="Text Box 94">
          <a:extLst>
            <a:ext uri="{FF2B5EF4-FFF2-40B4-BE49-F238E27FC236}">
              <a16:creationId xmlns:a16="http://schemas.microsoft.com/office/drawing/2014/main" id="{989B9F37-889E-481F-8E00-4367E7BE735A}"/>
            </a:ext>
          </a:extLst>
        </xdr:cNvPr>
        <xdr:cNvSpPr txBox="1">
          <a:spLocks noChangeArrowheads="1"/>
        </xdr:cNvSpPr>
      </xdr:nvSpPr>
      <xdr:spPr bwMode="auto">
        <a:xfrm>
          <a:off x="2438400" y="39624000"/>
          <a:ext cx="76200" cy="212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4"/>
    <xdr:sp macro="" textlink="">
      <xdr:nvSpPr>
        <xdr:cNvPr id="194" name="Text Box 87">
          <a:extLst>
            <a:ext uri="{FF2B5EF4-FFF2-40B4-BE49-F238E27FC236}">
              <a16:creationId xmlns:a16="http://schemas.microsoft.com/office/drawing/2014/main" id="{9D78B9D5-1A58-45D3-954A-C49F05C85ECD}"/>
            </a:ext>
          </a:extLst>
        </xdr:cNvPr>
        <xdr:cNvSpPr txBox="1">
          <a:spLocks noChangeArrowheads="1"/>
        </xdr:cNvSpPr>
      </xdr:nvSpPr>
      <xdr:spPr bwMode="auto">
        <a:xfrm>
          <a:off x="18288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4"/>
    <xdr:sp macro="" textlink="">
      <xdr:nvSpPr>
        <xdr:cNvPr id="195" name="Text Box 88">
          <a:extLst>
            <a:ext uri="{FF2B5EF4-FFF2-40B4-BE49-F238E27FC236}">
              <a16:creationId xmlns:a16="http://schemas.microsoft.com/office/drawing/2014/main" id="{70826646-F952-48C5-847F-B74838C71E0A}"/>
            </a:ext>
          </a:extLst>
        </xdr:cNvPr>
        <xdr:cNvSpPr txBox="1">
          <a:spLocks noChangeArrowheads="1"/>
        </xdr:cNvSpPr>
      </xdr:nvSpPr>
      <xdr:spPr bwMode="auto">
        <a:xfrm>
          <a:off x="18288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4"/>
    <xdr:sp macro="" textlink="">
      <xdr:nvSpPr>
        <xdr:cNvPr id="196" name="Text Box 89">
          <a:extLst>
            <a:ext uri="{FF2B5EF4-FFF2-40B4-BE49-F238E27FC236}">
              <a16:creationId xmlns:a16="http://schemas.microsoft.com/office/drawing/2014/main" id="{5E6C8660-0BB1-434F-A8C1-70A77B9870AD}"/>
            </a:ext>
          </a:extLst>
        </xdr:cNvPr>
        <xdr:cNvSpPr txBox="1">
          <a:spLocks noChangeArrowheads="1"/>
        </xdr:cNvSpPr>
      </xdr:nvSpPr>
      <xdr:spPr bwMode="auto">
        <a:xfrm>
          <a:off x="18288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4"/>
    <xdr:sp macro="" textlink="">
      <xdr:nvSpPr>
        <xdr:cNvPr id="197" name="Text Box 90">
          <a:extLst>
            <a:ext uri="{FF2B5EF4-FFF2-40B4-BE49-F238E27FC236}">
              <a16:creationId xmlns:a16="http://schemas.microsoft.com/office/drawing/2014/main" id="{700F1F03-B4E7-4712-9D46-FC6FACD2129A}"/>
            </a:ext>
          </a:extLst>
        </xdr:cNvPr>
        <xdr:cNvSpPr txBox="1">
          <a:spLocks noChangeArrowheads="1"/>
        </xdr:cNvSpPr>
      </xdr:nvSpPr>
      <xdr:spPr bwMode="auto">
        <a:xfrm>
          <a:off x="18288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4"/>
    <xdr:sp macro="" textlink="">
      <xdr:nvSpPr>
        <xdr:cNvPr id="198" name="Text Box 91">
          <a:extLst>
            <a:ext uri="{FF2B5EF4-FFF2-40B4-BE49-F238E27FC236}">
              <a16:creationId xmlns:a16="http://schemas.microsoft.com/office/drawing/2014/main" id="{33CD949C-D108-4DD7-A96E-0ED613EBD232}"/>
            </a:ext>
          </a:extLst>
        </xdr:cNvPr>
        <xdr:cNvSpPr txBox="1">
          <a:spLocks noChangeArrowheads="1"/>
        </xdr:cNvSpPr>
      </xdr:nvSpPr>
      <xdr:spPr bwMode="auto">
        <a:xfrm>
          <a:off x="24384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4"/>
    <xdr:sp macro="" textlink="">
      <xdr:nvSpPr>
        <xdr:cNvPr id="199" name="Text Box 92">
          <a:extLst>
            <a:ext uri="{FF2B5EF4-FFF2-40B4-BE49-F238E27FC236}">
              <a16:creationId xmlns:a16="http://schemas.microsoft.com/office/drawing/2014/main" id="{CCE569BF-51CD-4668-A98F-8D3F32C7EC7B}"/>
            </a:ext>
          </a:extLst>
        </xdr:cNvPr>
        <xdr:cNvSpPr txBox="1">
          <a:spLocks noChangeArrowheads="1"/>
        </xdr:cNvSpPr>
      </xdr:nvSpPr>
      <xdr:spPr bwMode="auto">
        <a:xfrm>
          <a:off x="24384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4"/>
    <xdr:sp macro="" textlink="">
      <xdr:nvSpPr>
        <xdr:cNvPr id="200" name="Text Box 93">
          <a:extLst>
            <a:ext uri="{FF2B5EF4-FFF2-40B4-BE49-F238E27FC236}">
              <a16:creationId xmlns:a16="http://schemas.microsoft.com/office/drawing/2014/main" id="{F84B95E1-7CBD-4F86-8097-A3C8069BF6AA}"/>
            </a:ext>
          </a:extLst>
        </xdr:cNvPr>
        <xdr:cNvSpPr txBox="1">
          <a:spLocks noChangeArrowheads="1"/>
        </xdr:cNvSpPr>
      </xdr:nvSpPr>
      <xdr:spPr bwMode="auto">
        <a:xfrm>
          <a:off x="24384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4"/>
    <xdr:sp macro="" textlink="">
      <xdr:nvSpPr>
        <xdr:cNvPr id="201" name="Text Box 94">
          <a:extLst>
            <a:ext uri="{FF2B5EF4-FFF2-40B4-BE49-F238E27FC236}">
              <a16:creationId xmlns:a16="http://schemas.microsoft.com/office/drawing/2014/main" id="{25AE81FE-39BC-4BC5-BEA5-E5BEC69D723A}"/>
            </a:ext>
          </a:extLst>
        </xdr:cNvPr>
        <xdr:cNvSpPr txBox="1">
          <a:spLocks noChangeArrowheads="1"/>
        </xdr:cNvSpPr>
      </xdr:nvSpPr>
      <xdr:spPr bwMode="auto">
        <a:xfrm>
          <a:off x="24384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4"/>
    <xdr:sp macro="" textlink="">
      <xdr:nvSpPr>
        <xdr:cNvPr id="202" name="Text Box 87">
          <a:extLst>
            <a:ext uri="{FF2B5EF4-FFF2-40B4-BE49-F238E27FC236}">
              <a16:creationId xmlns:a16="http://schemas.microsoft.com/office/drawing/2014/main" id="{0B57547A-D117-4432-9C02-B790FDD8314A}"/>
            </a:ext>
          </a:extLst>
        </xdr:cNvPr>
        <xdr:cNvSpPr txBox="1">
          <a:spLocks noChangeArrowheads="1"/>
        </xdr:cNvSpPr>
      </xdr:nvSpPr>
      <xdr:spPr bwMode="auto">
        <a:xfrm>
          <a:off x="18288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4"/>
    <xdr:sp macro="" textlink="">
      <xdr:nvSpPr>
        <xdr:cNvPr id="203" name="Text Box 88">
          <a:extLst>
            <a:ext uri="{FF2B5EF4-FFF2-40B4-BE49-F238E27FC236}">
              <a16:creationId xmlns:a16="http://schemas.microsoft.com/office/drawing/2014/main" id="{13D0D0ED-9EA3-4B28-9B20-97469EAE7600}"/>
            </a:ext>
          </a:extLst>
        </xdr:cNvPr>
        <xdr:cNvSpPr txBox="1">
          <a:spLocks noChangeArrowheads="1"/>
        </xdr:cNvSpPr>
      </xdr:nvSpPr>
      <xdr:spPr bwMode="auto">
        <a:xfrm>
          <a:off x="18288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4"/>
    <xdr:sp macro="" textlink="">
      <xdr:nvSpPr>
        <xdr:cNvPr id="204" name="Text Box 89">
          <a:extLst>
            <a:ext uri="{FF2B5EF4-FFF2-40B4-BE49-F238E27FC236}">
              <a16:creationId xmlns:a16="http://schemas.microsoft.com/office/drawing/2014/main" id="{8D8EEEA2-DA83-4936-80DD-97618F440C44}"/>
            </a:ext>
          </a:extLst>
        </xdr:cNvPr>
        <xdr:cNvSpPr txBox="1">
          <a:spLocks noChangeArrowheads="1"/>
        </xdr:cNvSpPr>
      </xdr:nvSpPr>
      <xdr:spPr bwMode="auto">
        <a:xfrm>
          <a:off x="18288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4"/>
    <xdr:sp macro="" textlink="">
      <xdr:nvSpPr>
        <xdr:cNvPr id="205" name="Text Box 90">
          <a:extLst>
            <a:ext uri="{FF2B5EF4-FFF2-40B4-BE49-F238E27FC236}">
              <a16:creationId xmlns:a16="http://schemas.microsoft.com/office/drawing/2014/main" id="{6E73C4AE-CB43-494E-BCC8-A0F4C256D61B}"/>
            </a:ext>
          </a:extLst>
        </xdr:cNvPr>
        <xdr:cNvSpPr txBox="1">
          <a:spLocks noChangeArrowheads="1"/>
        </xdr:cNvSpPr>
      </xdr:nvSpPr>
      <xdr:spPr bwMode="auto">
        <a:xfrm>
          <a:off x="18288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4"/>
    <xdr:sp macro="" textlink="">
      <xdr:nvSpPr>
        <xdr:cNvPr id="206" name="Text Box 91">
          <a:extLst>
            <a:ext uri="{FF2B5EF4-FFF2-40B4-BE49-F238E27FC236}">
              <a16:creationId xmlns:a16="http://schemas.microsoft.com/office/drawing/2014/main" id="{08234A5C-91D7-4841-BC39-32F1261BE7E7}"/>
            </a:ext>
          </a:extLst>
        </xdr:cNvPr>
        <xdr:cNvSpPr txBox="1">
          <a:spLocks noChangeArrowheads="1"/>
        </xdr:cNvSpPr>
      </xdr:nvSpPr>
      <xdr:spPr bwMode="auto">
        <a:xfrm>
          <a:off x="24384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4"/>
    <xdr:sp macro="" textlink="">
      <xdr:nvSpPr>
        <xdr:cNvPr id="207" name="Text Box 92">
          <a:extLst>
            <a:ext uri="{FF2B5EF4-FFF2-40B4-BE49-F238E27FC236}">
              <a16:creationId xmlns:a16="http://schemas.microsoft.com/office/drawing/2014/main" id="{6BB1F8E5-2481-441C-943C-3C5F1F2D787C}"/>
            </a:ext>
          </a:extLst>
        </xdr:cNvPr>
        <xdr:cNvSpPr txBox="1">
          <a:spLocks noChangeArrowheads="1"/>
        </xdr:cNvSpPr>
      </xdr:nvSpPr>
      <xdr:spPr bwMode="auto">
        <a:xfrm>
          <a:off x="24384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4"/>
    <xdr:sp macro="" textlink="">
      <xdr:nvSpPr>
        <xdr:cNvPr id="208" name="Text Box 93">
          <a:extLst>
            <a:ext uri="{FF2B5EF4-FFF2-40B4-BE49-F238E27FC236}">
              <a16:creationId xmlns:a16="http://schemas.microsoft.com/office/drawing/2014/main" id="{6F4DE78D-5048-4B63-9BC7-48851E6E18D5}"/>
            </a:ext>
          </a:extLst>
        </xdr:cNvPr>
        <xdr:cNvSpPr txBox="1">
          <a:spLocks noChangeArrowheads="1"/>
        </xdr:cNvSpPr>
      </xdr:nvSpPr>
      <xdr:spPr bwMode="auto">
        <a:xfrm>
          <a:off x="24384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4"/>
    <xdr:sp macro="" textlink="">
      <xdr:nvSpPr>
        <xdr:cNvPr id="209" name="Text Box 94">
          <a:extLst>
            <a:ext uri="{FF2B5EF4-FFF2-40B4-BE49-F238E27FC236}">
              <a16:creationId xmlns:a16="http://schemas.microsoft.com/office/drawing/2014/main" id="{53B3DA03-71A7-4CD6-A5F5-2DFBB4F1CD25}"/>
            </a:ext>
          </a:extLst>
        </xdr:cNvPr>
        <xdr:cNvSpPr txBox="1">
          <a:spLocks noChangeArrowheads="1"/>
        </xdr:cNvSpPr>
      </xdr:nvSpPr>
      <xdr:spPr bwMode="auto">
        <a:xfrm>
          <a:off x="24384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4"/>
    <xdr:sp macro="" textlink="">
      <xdr:nvSpPr>
        <xdr:cNvPr id="210" name="Text Box 87">
          <a:extLst>
            <a:ext uri="{FF2B5EF4-FFF2-40B4-BE49-F238E27FC236}">
              <a16:creationId xmlns:a16="http://schemas.microsoft.com/office/drawing/2014/main" id="{528531E8-BD79-466C-A9E8-C7845CBF4818}"/>
            </a:ext>
          </a:extLst>
        </xdr:cNvPr>
        <xdr:cNvSpPr txBox="1">
          <a:spLocks noChangeArrowheads="1"/>
        </xdr:cNvSpPr>
      </xdr:nvSpPr>
      <xdr:spPr bwMode="auto">
        <a:xfrm>
          <a:off x="18288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4"/>
    <xdr:sp macro="" textlink="">
      <xdr:nvSpPr>
        <xdr:cNvPr id="211" name="Text Box 88">
          <a:extLst>
            <a:ext uri="{FF2B5EF4-FFF2-40B4-BE49-F238E27FC236}">
              <a16:creationId xmlns:a16="http://schemas.microsoft.com/office/drawing/2014/main" id="{5A727B01-D3F4-456D-A319-04B69080BE36}"/>
            </a:ext>
          </a:extLst>
        </xdr:cNvPr>
        <xdr:cNvSpPr txBox="1">
          <a:spLocks noChangeArrowheads="1"/>
        </xdr:cNvSpPr>
      </xdr:nvSpPr>
      <xdr:spPr bwMode="auto">
        <a:xfrm>
          <a:off x="18288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4"/>
    <xdr:sp macro="" textlink="">
      <xdr:nvSpPr>
        <xdr:cNvPr id="212" name="Text Box 89">
          <a:extLst>
            <a:ext uri="{FF2B5EF4-FFF2-40B4-BE49-F238E27FC236}">
              <a16:creationId xmlns:a16="http://schemas.microsoft.com/office/drawing/2014/main" id="{33DEABC0-DCDD-4C8D-B6CB-2BBB3A5702D5}"/>
            </a:ext>
          </a:extLst>
        </xdr:cNvPr>
        <xdr:cNvSpPr txBox="1">
          <a:spLocks noChangeArrowheads="1"/>
        </xdr:cNvSpPr>
      </xdr:nvSpPr>
      <xdr:spPr bwMode="auto">
        <a:xfrm>
          <a:off x="18288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4"/>
    <xdr:sp macro="" textlink="">
      <xdr:nvSpPr>
        <xdr:cNvPr id="213" name="Text Box 90">
          <a:extLst>
            <a:ext uri="{FF2B5EF4-FFF2-40B4-BE49-F238E27FC236}">
              <a16:creationId xmlns:a16="http://schemas.microsoft.com/office/drawing/2014/main" id="{CDA0B008-1A5A-4327-83F9-7215C805B159}"/>
            </a:ext>
          </a:extLst>
        </xdr:cNvPr>
        <xdr:cNvSpPr txBox="1">
          <a:spLocks noChangeArrowheads="1"/>
        </xdr:cNvSpPr>
      </xdr:nvSpPr>
      <xdr:spPr bwMode="auto">
        <a:xfrm>
          <a:off x="18288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4"/>
    <xdr:sp macro="" textlink="">
      <xdr:nvSpPr>
        <xdr:cNvPr id="214" name="Text Box 91">
          <a:extLst>
            <a:ext uri="{FF2B5EF4-FFF2-40B4-BE49-F238E27FC236}">
              <a16:creationId xmlns:a16="http://schemas.microsoft.com/office/drawing/2014/main" id="{4B005EB9-0F70-4464-B4F6-7F808ECD7C8A}"/>
            </a:ext>
          </a:extLst>
        </xdr:cNvPr>
        <xdr:cNvSpPr txBox="1">
          <a:spLocks noChangeArrowheads="1"/>
        </xdr:cNvSpPr>
      </xdr:nvSpPr>
      <xdr:spPr bwMode="auto">
        <a:xfrm>
          <a:off x="24384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4"/>
    <xdr:sp macro="" textlink="">
      <xdr:nvSpPr>
        <xdr:cNvPr id="215" name="Text Box 92">
          <a:extLst>
            <a:ext uri="{FF2B5EF4-FFF2-40B4-BE49-F238E27FC236}">
              <a16:creationId xmlns:a16="http://schemas.microsoft.com/office/drawing/2014/main" id="{E69D8DD8-AF4E-41C9-9FBE-33D029809904}"/>
            </a:ext>
          </a:extLst>
        </xdr:cNvPr>
        <xdr:cNvSpPr txBox="1">
          <a:spLocks noChangeArrowheads="1"/>
        </xdr:cNvSpPr>
      </xdr:nvSpPr>
      <xdr:spPr bwMode="auto">
        <a:xfrm>
          <a:off x="24384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4"/>
    <xdr:sp macro="" textlink="">
      <xdr:nvSpPr>
        <xdr:cNvPr id="216" name="Text Box 93">
          <a:extLst>
            <a:ext uri="{FF2B5EF4-FFF2-40B4-BE49-F238E27FC236}">
              <a16:creationId xmlns:a16="http://schemas.microsoft.com/office/drawing/2014/main" id="{01111345-1BD1-4C64-ABAC-50D35D481881}"/>
            </a:ext>
          </a:extLst>
        </xdr:cNvPr>
        <xdr:cNvSpPr txBox="1">
          <a:spLocks noChangeArrowheads="1"/>
        </xdr:cNvSpPr>
      </xdr:nvSpPr>
      <xdr:spPr bwMode="auto">
        <a:xfrm>
          <a:off x="24384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4"/>
    <xdr:sp macro="" textlink="">
      <xdr:nvSpPr>
        <xdr:cNvPr id="217" name="Text Box 94">
          <a:extLst>
            <a:ext uri="{FF2B5EF4-FFF2-40B4-BE49-F238E27FC236}">
              <a16:creationId xmlns:a16="http://schemas.microsoft.com/office/drawing/2014/main" id="{DD9EF59E-088C-4D76-A2AC-964B8BAB11CF}"/>
            </a:ext>
          </a:extLst>
        </xdr:cNvPr>
        <xdr:cNvSpPr txBox="1">
          <a:spLocks noChangeArrowheads="1"/>
        </xdr:cNvSpPr>
      </xdr:nvSpPr>
      <xdr:spPr bwMode="auto">
        <a:xfrm>
          <a:off x="24384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4"/>
    <xdr:sp macro="" textlink="">
      <xdr:nvSpPr>
        <xdr:cNvPr id="218" name="Text Box 87">
          <a:extLst>
            <a:ext uri="{FF2B5EF4-FFF2-40B4-BE49-F238E27FC236}">
              <a16:creationId xmlns:a16="http://schemas.microsoft.com/office/drawing/2014/main" id="{44BB1D97-4476-4BBA-B8FD-34667FB06004}"/>
            </a:ext>
          </a:extLst>
        </xdr:cNvPr>
        <xdr:cNvSpPr txBox="1">
          <a:spLocks noChangeArrowheads="1"/>
        </xdr:cNvSpPr>
      </xdr:nvSpPr>
      <xdr:spPr bwMode="auto">
        <a:xfrm>
          <a:off x="18288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4"/>
    <xdr:sp macro="" textlink="">
      <xdr:nvSpPr>
        <xdr:cNvPr id="219" name="Text Box 88">
          <a:extLst>
            <a:ext uri="{FF2B5EF4-FFF2-40B4-BE49-F238E27FC236}">
              <a16:creationId xmlns:a16="http://schemas.microsoft.com/office/drawing/2014/main" id="{6847A841-53CF-43EB-86BD-EF85994002AD}"/>
            </a:ext>
          </a:extLst>
        </xdr:cNvPr>
        <xdr:cNvSpPr txBox="1">
          <a:spLocks noChangeArrowheads="1"/>
        </xdr:cNvSpPr>
      </xdr:nvSpPr>
      <xdr:spPr bwMode="auto">
        <a:xfrm>
          <a:off x="18288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4"/>
    <xdr:sp macro="" textlink="">
      <xdr:nvSpPr>
        <xdr:cNvPr id="220" name="Text Box 89">
          <a:extLst>
            <a:ext uri="{FF2B5EF4-FFF2-40B4-BE49-F238E27FC236}">
              <a16:creationId xmlns:a16="http://schemas.microsoft.com/office/drawing/2014/main" id="{1D4208B4-6D69-47A4-9AB1-CD1316A45222}"/>
            </a:ext>
          </a:extLst>
        </xdr:cNvPr>
        <xdr:cNvSpPr txBox="1">
          <a:spLocks noChangeArrowheads="1"/>
        </xdr:cNvSpPr>
      </xdr:nvSpPr>
      <xdr:spPr bwMode="auto">
        <a:xfrm>
          <a:off x="18288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4"/>
    <xdr:sp macro="" textlink="">
      <xdr:nvSpPr>
        <xdr:cNvPr id="221" name="Text Box 90">
          <a:extLst>
            <a:ext uri="{FF2B5EF4-FFF2-40B4-BE49-F238E27FC236}">
              <a16:creationId xmlns:a16="http://schemas.microsoft.com/office/drawing/2014/main" id="{BCBAC0CD-F9CD-4443-A0B7-2CC9DB384393}"/>
            </a:ext>
          </a:extLst>
        </xdr:cNvPr>
        <xdr:cNvSpPr txBox="1">
          <a:spLocks noChangeArrowheads="1"/>
        </xdr:cNvSpPr>
      </xdr:nvSpPr>
      <xdr:spPr bwMode="auto">
        <a:xfrm>
          <a:off x="18288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4"/>
    <xdr:sp macro="" textlink="">
      <xdr:nvSpPr>
        <xdr:cNvPr id="222" name="Text Box 91">
          <a:extLst>
            <a:ext uri="{FF2B5EF4-FFF2-40B4-BE49-F238E27FC236}">
              <a16:creationId xmlns:a16="http://schemas.microsoft.com/office/drawing/2014/main" id="{2E4F069E-2DA1-4CD1-9270-8148460A16A8}"/>
            </a:ext>
          </a:extLst>
        </xdr:cNvPr>
        <xdr:cNvSpPr txBox="1">
          <a:spLocks noChangeArrowheads="1"/>
        </xdr:cNvSpPr>
      </xdr:nvSpPr>
      <xdr:spPr bwMode="auto">
        <a:xfrm>
          <a:off x="24384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4"/>
    <xdr:sp macro="" textlink="">
      <xdr:nvSpPr>
        <xdr:cNvPr id="223" name="Text Box 92">
          <a:extLst>
            <a:ext uri="{FF2B5EF4-FFF2-40B4-BE49-F238E27FC236}">
              <a16:creationId xmlns:a16="http://schemas.microsoft.com/office/drawing/2014/main" id="{AD954C3C-F18F-4CB7-AEBE-994DDF025D78}"/>
            </a:ext>
          </a:extLst>
        </xdr:cNvPr>
        <xdr:cNvSpPr txBox="1">
          <a:spLocks noChangeArrowheads="1"/>
        </xdr:cNvSpPr>
      </xdr:nvSpPr>
      <xdr:spPr bwMode="auto">
        <a:xfrm>
          <a:off x="24384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4"/>
    <xdr:sp macro="" textlink="">
      <xdr:nvSpPr>
        <xdr:cNvPr id="224" name="Text Box 93">
          <a:extLst>
            <a:ext uri="{FF2B5EF4-FFF2-40B4-BE49-F238E27FC236}">
              <a16:creationId xmlns:a16="http://schemas.microsoft.com/office/drawing/2014/main" id="{DD87869F-A823-4DDA-88C7-A3658D2AC122}"/>
            </a:ext>
          </a:extLst>
        </xdr:cNvPr>
        <xdr:cNvSpPr txBox="1">
          <a:spLocks noChangeArrowheads="1"/>
        </xdr:cNvSpPr>
      </xdr:nvSpPr>
      <xdr:spPr bwMode="auto">
        <a:xfrm>
          <a:off x="24384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4"/>
    <xdr:sp macro="" textlink="">
      <xdr:nvSpPr>
        <xdr:cNvPr id="225" name="Text Box 94">
          <a:extLst>
            <a:ext uri="{FF2B5EF4-FFF2-40B4-BE49-F238E27FC236}">
              <a16:creationId xmlns:a16="http://schemas.microsoft.com/office/drawing/2014/main" id="{140565C4-46F6-4B77-8E63-A83D1FF2DC7F}"/>
            </a:ext>
          </a:extLst>
        </xdr:cNvPr>
        <xdr:cNvSpPr txBox="1">
          <a:spLocks noChangeArrowheads="1"/>
        </xdr:cNvSpPr>
      </xdr:nvSpPr>
      <xdr:spPr bwMode="auto">
        <a:xfrm>
          <a:off x="24384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4"/>
    <xdr:sp macro="" textlink="">
      <xdr:nvSpPr>
        <xdr:cNvPr id="226" name="Text Box 87">
          <a:extLst>
            <a:ext uri="{FF2B5EF4-FFF2-40B4-BE49-F238E27FC236}">
              <a16:creationId xmlns:a16="http://schemas.microsoft.com/office/drawing/2014/main" id="{EA217B08-AB48-4350-8BFC-97251C2192F8}"/>
            </a:ext>
          </a:extLst>
        </xdr:cNvPr>
        <xdr:cNvSpPr txBox="1">
          <a:spLocks noChangeArrowheads="1"/>
        </xdr:cNvSpPr>
      </xdr:nvSpPr>
      <xdr:spPr bwMode="auto">
        <a:xfrm>
          <a:off x="18288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4"/>
    <xdr:sp macro="" textlink="">
      <xdr:nvSpPr>
        <xdr:cNvPr id="227" name="Text Box 88">
          <a:extLst>
            <a:ext uri="{FF2B5EF4-FFF2-40B4-BE49-F238E27FC236}">
              <a16:creationId xmlns:a16="http://schemas.microsoft.com/office/drawing/2014/main" id="{3AA4A019-0836-4E82-B6B5-F8FEB020FB75}"/>
            </a:ext>
          </a:extLst>
        </xdr:cNvPr>
        <xdr:cNvSpPr txBox="1">
          <a:spLocks noChangeArrowheads="1"/>
        </xdr:cNvSpPr>
      </xdr:nvSpPr>
      <xdr:spPr bwMode="auto">
        <a:xfrm>
          <a:off x="18288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4"/>
    <xdr:sp macro="" textlink="">
      <xdr:nvSpPr>
        <xdr:cNvPr id="228" name="Text Box 89">
          <a:extLst>
            <a:ext uri="{FF2B5EF4-FFF2-40B4-BE49-F238E27FC236}">
              <a16:creationId xmlns:a16="http://schemas.microsoft.com/office/drawing/2014/main" id="{A396C53D-E3BE-474E-AC3C-24D278EEA786}"/>
            </a:ext>
          </a:extLst>
        </xdr:cNvPr>
        <xdr:cNvSpPr txBox="1">
          <a:spLocks noChangeArrowheads="1"/>
        </xdr:cNvSpPr>
      </xdr:nvSpPr>
      <xdr:spPr bwMode="auto">
        <a:xfrm>
          <a:off x="18288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4"/>
    <xdr:sp macro="" textlink="">
      <xdr:nvSpPr>
        <xdr:cNvPr id="229" name="Text Box 90">
          <a:extLst>
            <a:ext uri="{FF2B5EF4-FFF2-40B4-BE49-F238E27FC236}">
              <a16:creationId xmlns:a16="http://schemas.microsoft.com/office/drawing/2014/main" id="{0BA21752-9107-4C89-80E3-C37D41A0507B}"/>
            </a:ext>
          </a:extLst>
        </xdr:cNvPr>
        <xdr:cNvSpPr txBox="1">
          <a:spLocks noChangeArrowheads="1"/>
        </xdr:cNvSpPr>
      </xdr:nvSpPr>
      <xdr:spPr bwMode="auto">
        <a:xfrm>
          <a:off x="18288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4"/>
    <xdr:sp macro="" textlink="">
      <xdr:nvSpPr>
        <xdr:cNvPr id="230" name="Text Box 91">
          <a:extLst>
            <a:ext uri="{FF2B5EF4-FFF2-40B4-BE49-F238E27FC236}">
              <a16:creationId xmlns:a16="http://schemas.microsoft.com/office/drawing/2014/main" id="{5793C3C2-AAE6-4A19-99DE-9EE008223108}"/>
            </a:ext>
          </a:extLst>
        </xdr:cNvPr>
        <xdr:cNvSpPr txBox="1">
          <a:spLocks noChangeArrowheads="1"/>
        </xdr:cNvSpPr>
      </xdr:nvSpPr>
      <xdr:spPr bwMode="auto">
        <a:xfrm>
          <a:off x="24384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4"/>
    <xdr:sp macro="" textlink="">
      <xdr:nvSpPr>
        <xdr:cNvPr id="231" name="Text Box 92">
          <a:extLst>
            <a:ext uri="{FF2B5EF4-FFF2-40B4-BE49-F238E27FC236}">
              <a16:creationId xmlns:a16="http://schemas.microsoft.com/office/drawing/2014/main" id="{CBF8D2C6-4D30-4A7C-8FF5-482A3031701C}"/>
            </a:ext>
          </a:extLst>
        </xdr:cNvPr>
        <xdr:cNvSpPr txBox="1">
          <a:spLocks noChangeArrowheads="1"/>
        </xdr:cNvSpPr>
      </xdr:nvSpPr>
      <xdr:spPr bwMode="auto">
        <a:xfrm>
          <a:off x="24384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4"/>
    <xdr:sp macro="" textlink="">
      <xdr:nvSpPr>
        <xdr:cNvPr id="232" name="Text Box 93">
          <a:extLst>
            <a:ext uri="{FF2B5EF4-FFF2-40B4-BE49-F238E27FC236}">
              <a16:creationId xmlns:a16="http://schemas.microsoft.com/office/drawing/2014/main" id="{EFBA642A-56CE-428C-B49B-856136D7833E}"/>
            </a:ext>
          </a:extLst>
        </xdr:cNvPr>
        <xdr:cNvSpPr txBox="1">
          <a:spLocks noChangeArrowheads="1"/>
        </xdr:cNvSpPr>
      </xdr:nvSpPr>
      <xdr:spPr bwMode="auto">
        <a:xfrm>
          <a:off x="24384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4"/>
    <xdr:sp macro="" textlink="">
      <xdr:nvSpPr>
        <xdr:cNvPr id="233" name="Text Box 94">
          <a:extLst>
            <a:ext uri="{FF2B5EF4-FFF2-40B4-BE49-F238E27FC236}">
              <a16:creationId xmlns:a16="http://schemas.microsoft.com/office/drawing/2014/main" id="{C4268CBB-5260-49C7-AB43-004E363B92CD}"/>
            </a:ext>
          </a:extLst>
        </xdr:cNvPr>
        <xdr:cNvSpPr txBox="1">
          <a:spLocks noChangeArrowheads="1"/>
        </xdr:cNvSpPr>
      </xdr:nvSpPr>
      <xdr:spPr bwMode="auto">
        <a:xfrm>
          <a:off x="24384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4"/>
    <xdr:sp macro="" textlink="">
      <xdr:nvSpPr>
        <xdr:cNvPr id="234" name="Text Box 87">
          <a:extLst>
            <a:ext uri="{FF2B5EF4-FFF2-40B4-BE49-F238E27FC236}">
              <a16:creationId xmlns:a16="http://schemas.microsoft.com/office/drawing/2014/main" id="{93943F6A-C99D-40BA-B9FC-F755CF651D4C}"/>
            </a:ext>
          </a:extLst>
        </xdr:cNvPr>
        <xdr:cNvSpPr txBox="1">
          <a:spLocks noChangeArrowheads="1"/>
        </xdr:cNvSpPr>
      </xdr:nvSpPr>
      <xdr:spPr bwMode="auto">
        <a:xfrm>
          <a:off x="18288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4"/>
    <xdr:sp macro="" textlink="">
      <xdr:nvSpPr>
        <xdr:cNvPr id="235" name="Text Box 88">
          <a:extLst>
            <a:ext uri="{FF2B5EF4-FFF2-40B4-BE49-F238E27FC236}">
              <a16:creationId xmlns:a16="http://schemas.microsoft.com/office/drawing/2014/main" id="{54573BE2-DF9E-4B0B-A8AE-FCC1DEB9570D}"/>
            </a:ext>
          </a:extLst>
        </xdr:cNvPr>
        <xdr:cNvSpPr txBox="1">
          <a:spLocks noChangeArrowheads="1"/>
        </xdr:cNvSpPr>
      </xdr:nvSpPr>
      <xdr:spPr bwMode="auto">
        <a:xfrm>
          <a:off x="18288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4"/>
    <xdr:sp macro="" textlink="">
      <xdr:nvSpPr>
        <xdr:cNvPr id="236" name="Text Box 89">
          <a:extLst>
            <a:ext uri="{FF2B5EF4-FFF2-40B4-BE49-F238E27FC236}">
              <a16:creationId xmlns:a16="http://schemas.microsoft.com/office/drawing/2014/main" id="{90EEA3B3-3C4D-49EF-A160-FD09F8261C10}"/>
            </a:ext>
          </a:extLst>
        </xdr:cNvPr>
        <xdr:cNvSpPr txBox="1">
          <a:spLocks noChangeArrowheads="1"/>
        </xdr:cNvSpPr>
      </xdr:nvSpPr>
      <xdr:spPr bwMode="auto">
        <a:xfrm>
          <a:off x="18288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4"/>
    <xdr:sp macro="" textlink="">
      <xdr:nvSpPr>
        <xdr:cNvPr id="237" name="Text Box 90">
          <a:extLst>
            <a:ext uri="{FF2B5EF4-FFF2-40B4-BE49-F238E27FC236}">
              <a16:creationId xmlns:a16="http://schemas.microsoft.com/office/drawing/2014/main" id="{2F88004C-F707-4C95-8E90-1F0A2747E118}"/>
            </a:ext>
          </a:extLst>
        </xdr:cNvPr>
        <xdr:cNvSpPr txBox="1">
          <a:spLocks noChangeArrowheads="1"/>
        </xdr:cNvSpPr>
      </xdr:nvSpPr>
      <xdr:spPr bwMode="auto">
        <a:xfrm>
          <a:off x="18288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4"/>
    <xdr:sp macro="" textlink="">
      <xdr:nvSpPr>
        <xdr:cNvPr id="238" name="Text Box 91">
          <a:extLst>
            <a:ext uri="{FF2B5EF4-FFF2-40B4-BE49-F238E27FC236}">
              <a16:creationId xmlns:a16="http://schemas.microsoft.com/office/drawing/2014/main" id="{B98F6BDF-ED78-4E7A-B413-BEBC07ADE161}"/>
            </a:ext>
          </a:extLst>
        </xdr:cNvPr>
        <xdr:cNvSpPr txBox="1">
          <a:spLocks noChangeArrowheads="1"/>
        </xdr:cNvSpPr>
      </xdr:nvSpPr>
      <xdr:spPr bwMode="auto">
        <a:xfrm>
          <a:off x="24384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4"/>
    <xdr:sp macro="" textlink="">
      <xdr:nvSpPr>
        <xdr:cNvPr id="239" name="Text Box 92">
          <a:extLst>
            <a:ext uri="{FF2B5EF4-FFF2-40B4-BE49-F238E27FC236}">
              <a16:creationId xmlns:a16="http://schemas.microsoft.com/office/drawing/2014/main" id="{5AF0F77C-7B26-4C17-AB54-A691E7EC37F3}"/>
            </a:ext>
          </a:extLst>
        </xdr:cNvPr>
        <xdr:cNvSpPr txBox="1">
          <a:spLocks noChangeArrowheads="1"/>
        </xdr:cNvSpPr>
      </xdr:nvSpPr>
      <xdr:spPr bwMode="auto">
        <a:xfrm>
          <a:off x="24384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4"/>
    <xdr:sp macro="" textlink="">
      <xdr:nvSpPr>
        <xdr:cNvPr id="240" name="Text Box 93">
          <a:extLst>
            <a:ext uri="{FF2B5EF4-FFF2-40B4-BE49-F238E27FC236}">
              <a16:creationId xmlns:a16="http://schemas.microsoft.com/office/drawing/2014/main" id="{4D455197-9BD6-43BF-9706-21FE16941588}"/>
            </a:ext>
          </a:extLst>
        </xdr:cNvPr>
        <xdr:cNvSpPr txBox="1">
          <a:spLocks noChangeArrowheads="1"/>
        </xdr:cNvSpPr>
      </xdr:nvSpPr>
      <xdr:spPr bwMode="auto">
        <a:xfrm>
          <a:off x="24384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4"/>
    <xdr:sp macro="" textlink="">
      <xdr:nvSpPr>
        <xdr:cNvPr id="241" name="Text Box 94">
          <a:extLst>
            <a:ext uri="{FF2B5EF4-FFF2-40B4-BE49-F238E27FC236}">
              <a16:creationId xmlns:a16="http://schemas.microsoft.com/office/drawing/2014/main" id="{C2BBC960-AC17-436A-A693-E9B6B19D0884}"/>
            </a:ext>
          </a:extLst>
        </xdr:cNvPr>
        <xdr:cNvSpPr txBox="1">
          <a:spLocks noChangeArrowheads="1"/>
        </xdr:cNvSpPr>
      </xdr:nvSpPr>
      <xdr:spPr bwMode="auto">
        <a:xfrm>
          <a:off x="24384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4"/>
    <xdr:sp macro="" textlink="">
      <xdr:nvSpPr>
        <xdr:cNvPr id="242" name="Text Box 87">
          <a:extLst>
            <a:ext uri="{FF2B5EF4-FFF2-40B4-BE49-F238E27FC236}">
              <a16:creationId xmlns:a16="http://schemas.microsoft.com/office/drawing/2014/main" id="{027F3C96-E5A8-43E4-A40B-D9702DFC0196}"/>
            </a:ext>
          </a:extLst>
        </xdr:cNvPr>
        <xdr:cNvSpPr txBox="1">
          <a:spLocks noChangeArrowheads="1"/>
        </xdr:cNvSpPr>
      </xdr:nvSpPr>
      <xdr:spPr bwMode="auto">
        <a:xfrm>
          <a:off x="18288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4"/>
    <xdr:sp macro="" textlink="">
      <xdr:nvSpPr>
        <xdr:cNvPr id="243" name="Text Box 88">
          <a:extLst>
            <a:ext uri="{FF2B5EF4-FFF2-40B4-BE49-F238E27FC236}">
              <a16:creationId xmlns:a16="http://schemas.microsoft.com/office/drawing/2014/main" id="{4C24C8F4-1E97-47C9-BFAC-804AA5EDF579}"/>
            </a:ext>
          </a:extLst>
        </xdr:cNvPr>
        <xdr:cNvSpPr txBox="1">
          <a:spLocks noChangeArrowheads="1"/>
        </xdr:cNvSpPr>
      </xdr:nvSpPr>
      <xdr:spPr bwMode="auto">
        <a:xfrm>
          <a:off x="18288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4"/>
    <xdr:sp macro="" textlink="">
      <xdr:nvSpPr>
        <xdr:cNvPr id="244" name="Text Box 89">
          <a:extLst>
            <a:ext uri="{FF2B5EF4-FFF2-40B4-BE49-F238E27FC236}">
              <a16:creationId xmlns:a16="http://schemas.microsoft.com/office/drawing/2014/main" id="{81A514B9-5CE0-4624-A33D-494EA34B277A}"/>
            </a:ext>
          </a:extLst>
        </xdr:cNvPr>
        <xdr:cNvSpPr txBox="1">
          <a:spLocks noChangeArrowheads="1"/>
        </xdr:cNvSpPr>
      </xdr:nvSpPr>
      <xdr:spPr bwMode="auto">
        <a:xfrm>
          <a:off x="18288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4"/>
    <xdr:sp macro="" textlink="">
      <xdr:nvSpPr>
        <xdr:cNvPr id="245" name="Text Box 90">
          <a:extLst>
            <a:ext uri="{FF2B5EF4-FFF2-40B4-BE49-F238E27FC236}">
              <a16:creationId xmlns:a16="http://schemas.microsoft.com/office/drawing/2014/main" id="{AB469EBA-9AA8-438F-921A-738A906566B7}"/>
            </a:ext>
          </a:extLst>
        </xdr:cNvPr>
        <xdr:cNvSpPr txBox="1">
          <a:spLocks noChangeArrowheads="1"/>
        </xdr:cNvSpPr>
      </xdr:nvSpPr>
      <xdr:spPr bwMode="auto">
        <a:xfrm>
          <a:off x="18288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4"/>
    <xdr:sp macro="" textlink="">
      <xdr:nvSpPr>
        <xdr:cNvPr id="246" name="Text Box 91">
          <a:extLst>
            <a:ext uri="{FF2B5EF4-FFF2-40B4-BE49-F238E27FC236}">
              <a16:creationId xmlns:a16="http://schemas.microsoft.com/office/drawing/2014/main" id="{8D38F327-E587-4A6C-B5E1-6D2C2888650F}"/>
            </a:ext>
          </a:extLst>
        </xdr:cNvPr>
        <xdr:cNvSpPr txBox="1">
          <a:spLocks noChangeArrowheads="1"/>
        </xdr:cNvSpPr>
      </xdr:nvSpPr>
      <xdr:spPr bwMode="auto">
        <a:xfrm>
          <a:off x="24384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4"/>
    <xdr:sp macro="" textlink="">
      <xdr:nvSpPr>
        <xdr:cNvPr id="247" name="Text Box 92">
          <a:extLst>
            <a:ext uri="{FF2B5EF4-FFF2-40B4-BE49-F238E27FC236}">
              <a16:creationId xmlns:a16="http://schemas.microsoft.com/office/drawing/2014/main" id="{77ED9AA7-C5C9-4514-BF29-2ABBA2908EEF}"/>
            </a:ext>
          </a:extLst>
        </xdr:cNvPr>
        <xdr:cNvSpPr txBox="1">
          <a:spLocks noChangeArrowheads="1"/>
        </xdr:cNvSpPr>
      </xdr:nvSpPr>
      <xdr:spPr bwMode="auto">
        <a:xfrm>
          <a:off x="24384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4"/>
    <xdr:sp macro="" textlink="">
      <xdr:nvSpPr>
        <xdr:cNvPr id="248" name="Text Box 93">
          <a:extLst>
            <a:ext uri="{FF2B5EF4-FFF2-40B4-BE49-F238E27FC236}">
              <a16:creationId xmlns:a16="http://schemas.microsoft.com/office/drawing/2014/main" id="{724D2697-B916-4B5C-90AE-77EBB067F896}"/>
            </a:ext>
          </a:extLst>
        </xdr:cNvPr>
        <xdr:cNvSpPr txBox="1">
          <a:spLocks noChangeArrowheads="1"/>
        </xdr:cNvSpPr>
      </xdr:nvSpPr>
      <xdr:spPr bwMode="auto">
        <a:xfrm>
          <a:off x="24384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4"/>
    <xdr:sp macro="" textlink="">
      <xdr:nvSpPr>
        <xdr:cNvPr id="249" name="Text Box 94">
          <a:extLst>
            <a:ext uri="{FF2B5EF4-FFF2-40B4-BE49-F238E27FC236}">
              <a16:creationId xmlns:a16="http://schemas.microsoft.com/office/drawing/2014/main" id="{0D12244C-147A-45F6-8692-DC7CFA9717E1}"/>
            </a:ext>
          </a:extLst>
        </xdr:cNvPr>
        <xdr:cNvSpPr txBox="1">
          <a:spLocks noChangeArrowheads="1"/>
        </xdr:cNvSpPr>
      </xdr:nvSpPr>
      <xdr:spPr bwMode="auto">
        <a:xfrm>
          <a:off x="24384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4"/>
    <xdr:sp macro="" textlink="">
      <xdr:nvSpPr>
        <xdr:cNvPr id="250" name="Text Box 87">
          <a:extLst>
            <a:ext uri="{FF2B5EF4-FFF2-40B4-BE49-F238E27FC236}">
              <a16:creationId xmlns:a16="http://schemas.microsoft.com/office/drawing/2014/main" id="{35F8C012-1213-4726-BBEE-CC3986A12647}"/>
            </a:ext>
          </a:extLst>
        </xdr:cNvPr>
        <xdr:cNvSpPr txBox="1">
          <a:spLocks noChangeArrowheads="1"/>
        </xdr:cNvSpPr>
      </xdr:nvSpPr>
      <xdr:spPr bwMode="auto">
        <a:xfrm>
          <a:off x="18288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4"/>
    <xdr:sp macro="" textlink="">
      <xdr:nvSpPr>
        <xdr:cNvPr id="251" name="Text Box 88">
          <a:extLst>
            <a:ext uri="{FF2B5EF4-FFF2-40B4-BE49-F238E27FC236}">
              <a16:creationId xmlns:a16="http://schemas.microsoft.com/office/drawing/2014/main" id="{6665A68C-4B9E-4EB9-9163-C10D4E86DEA9}"/>
            </a:ext>
          </a:extLst>
        </xdr:cNvPr>
        <xdr:cNvSpPr txBox="1">
          <a:spLocks noChangeArrowheads="1"/>
        </xdr:cNvSpPr>
      </xdr:nvSpPr>
      <xdr:spPr bwMode="auto">
        <a:xfrm>
          <a:off x="18288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4"/>
    <xdr:sp macro="" textlink="">
      <xdr:nvSpPr>
        <xdr:cNvPr id="252" name="Text Box 89">
          <a:extLst>
            <a:ext uri="{FF2B5EF4-FFF2-40B4-BE49-F238E27FC236}">
              <a16:creationId xmlns:a16="http://schemas.microsoft.com/office/drawing/2014/main" id="{10CE2156-450B-425C-9555-2FF5A1B89CBB}"/>
            </a:ext>
          </a:extLst>
        </xdr:cNvPr>
        <xdr:cNvSpPr txBox="1">
          <a:spLocks noChangeArrowheads="1"/>
        </xdr:cNvSpPr>
      </xdr:nvSpPr>
      <xdr:spPr bwMode="auto">
        <a:xfrm>
          <a:off x="18288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4"/>
    <xdr:sp macro="" textlink="">
      <xdr:nvSpPr>
        <xdr:cNvPr id="253" name="Text Box 90">
          <a:extLst>
            <a:ext uri="{FF2B5EF4-FFF2-40B4-BE49-F238E27FC236}">
              <a16:creationId xmlns:a16="http://schemas.microsoft.com/office/drawing/2014/main" id="{78AA2AD3-623E-4C4D-941F-946D57B8167D}"/>
            </a:ext>
          </a:extLst>
        </xdr:cNvPr>
        <xdr:cNvSpPr txBox="1">
          <a:spLocks noChangeArrowheads="1"/>
        </xdr:cNvSpPr>
      </xdr:nvSpPr>
      <xdr:spPr bwMode="auto">
        <a:xfrm>
          <a:off x="18288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4"/>
    <xdr:sp macro="" textlink="">
      <xdr:nvSpPr>
        <xdr:cNvPr id="254" name="Text Box 91">
          <a:extLst>
            <a:ext uri="{FF2B5EF4-FFF2-40B4-BE49-F238E27FC236}">
              <a16:creationId xmlns:a16="http://schemas.microsoft.com/office/drawing/2014/main" id="{5169690F-A164-4C6B-A74A-B0664B574CD4}"/>
            </a:ext>
          </a:extLst>
        </xdr:cNvPr>
        <xdr:cNvSpPr txBox="1">
          <a:spLocks noChangeArrowheads="1"/>
        </xdr:cNvSpPr>
      </xdr:nvSpPr>
      <xdr:spPr bwMode="auto">
        <a:xfrm>
          <a:off x="24384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4"/>
    <xdr:sp macro="" textlink="">
      <xdr:nvSpPr>
        <xdr:cNvPr id="255" name="Text Box 92">
          <a:extLst>
            <a:ext uri="{FF2B5EF4-FFF2-40B4-BE49-F238E27FC236}">
              <a16:creationId xmlns:a16="http://schemas.microsoft.com/office/drawing/2014/main" id="{B603C82D-82D9-422D-9893-430354AA460B}"/>
            </a:ext>
          </a:extLst>
        </xdr:cNvPr>
        <xdr:cNvSpPr txBox="1">
          <a:spLocks noChangeArrowheads="1"/>
        </xdr:cNvSpPr>
      </xdr:nvSpPr>
      <xdr:spPr bwMode="auto">
        <a:xfrm>
          <a:off x="24384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4"/>
    <xdr:sp macro="" textlink="">
      <xdr:nvSpPr>
        <xdr:cNvPr id="256" name="Text Box 93">
          <a:extLst>
            <a:ext uri="{FF2B5EF4-FFF2-40B4-BE49-F238E27FC236}">
              <a16:creationId xmlns:a16="http://schemas.microsoft.com/office/drawing/2014/main" id="{A933DF7C-797D-4B8D-AEDD-BF1EDE5FF86E}"/>
            </a:ext>
          </a:extLst>
        </xdr:cNvPr>
        <xdr:cNvSpPr txBox="1">
          <a:spLocks noChangeArrowheads="1"/>
        </xdr:cNvSpPr>
      </xdr:nvSpPr>
      <xdr:spPr bwMode="auto">
        <a:xfrm>
          <a:off x="24384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4"/>
    <xdr:sp macro="" textlink="">
      <xdr:nvSpPr>
        <xdr:cNvPr id="257" name="Text Box 94">
          <a:extLst>
            <a:ext uri="{FF2B5EF4-FFF2-40B4-BE49-F238E27FC236}">
              <a16:creationId xmlns:a16="http://schemas.microsoft.com/office/drawing/2014/main" id="{F4129654-455A-4696-92C9-AE6075BA57B4}"/>
            </a:ext>
          </a:extLst>
        </xdr:cNvPr>
        <xdr:cNvSpPr txBox="1">
          <a:spLocks noChangeArrowheads="1"/>
        </xdr:cNvSpPr>
      </xdr:nvSpPr>
      <xdr:spPr bwMode="auto">
        <a:xfrm>
          <a:off x="24384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4"/>
    <xdr:sp macro="" textlink="">
      <xdr:nvSpPr>
        <xdr:cNvPr id="258" name="Text Box 87">
          <a:extLst>
            <a:ext uri="{FF2B5EF4-FFF2-40B4-BE49-F238E27FC236}">
              <a16:creationId xmlns:a16="http://schemas.microsoft.com/office/drawing/2014/main" id="{F4C8AE55-6BC0-4DBE-8858-9552AAD301A5}"/>
            </a:ext>
          </a:extLst>
        </xdr:cNvPr>
        <xdr:cNvSpPr txBox="1">
          <a:spLocks noChangeArrowheads="1"/>
        </xdr:cNvSpPr>
      </xdr:nvSpPr>
      <xdr:spPr bwMode="auto">
        <a:xfrm>
          <a:off x="18288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4"/>
    <xdr:sp macro="" textlink="">
      <xdr:nvSpPr>
        <xdr:cNvPr id="259" name="Text Box 88">
          <a:extLst>
            <a:ext uri="{FF2B5EF4-FFF2-40B4-BE49-F238E27FC236}">
              <a16:creationId xmlns:a16="http://schemas.microsoft.com/office/drawing/2014/main" id="{7A3C431C-20B4-4B73-A6D6-E7ECF1DE15A4}"/>
            </a:ext>
          </a:extLst>
        </xdr:cNvPr>
        <xdr:cNvSpPr txBox="1">
          <a:spLocks noChangeArrowheads="1"/>
        </xdr:cNvSpPr>
      </xdr:nvSpPr>
      <xdr:spPr bwMode="auto">
        <a:xfrm>
          <a:off x="18288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4"/>
    <xdr:sp macro="" textlink="">
      <xdr:nvSpPr>
        <xdr:cNvPr id="260" name="Text Box 89">
          <a:extLst>
            <a:ext uri="{FF2B5EF4-FFF2-40B4-BE49-F238E27FC236}">
              <a16:creationId xmlns:a16="http://schemas.microsoft.com/office/drawing/2014/main" id="{899B92A2-7DF9-4EC2-A4F2-BABFEEAC13E1}"/>
            </a:ext>
          </a:extLst>
        </xdr:cNvPr>
        <xdr:cNvSpPr txBox="1">
          <a:spLocks noChangeArrowheads="1"/>
        </xdr:cNvSpPr>
      </xdr:nvSpPr>
      <xdr:spPr bwMode="auto">
        <a:xfrm>
          <a:off x="18288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4"/>
    <xdr:sp macro="" textlink="">
      <xdr:nvSpPr>
        <xdr:cNvPr id="261" name="Text Box 90">
          <a:extLst>
            <a:ext uri="{FF2B5EF4-FFF2-40B4-BE49-F238E27FC236}">
              <a16:creationId xmlns:a16="http://schemas.microsoft.com/office/drawing/2014/main" id="{350D2879-8FD5-4A08-9A0E-BAC10747D359}"/>
            </a:ext>
          </a:extLst>
        </xdr:cNvPr>
        <xdr:cNvSpPr txBox="1">
          <a:spLocks noChangeArrowheads="1"/>
        </xdr:cNvSpPr>
      </xdr:nvSpPr>
      <xdr:spPr bwMode="auto">
        <a:xfrm>
          <a:off x="18288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4"/>
    <xdr:sp macro="" textlink="">
      <xdr:nvSpPr>
        <xdr:cNvPr id="262" name="Text Box 91">
          <a:extLst>
            <a:ext uri="{FF2B5EF4-FFF2-40B4-BE49-F238E27FC236}">
              <a16:creationId xmlns:a16="http://schemas.microsoft.com/office/drawing/2014/main" id="{7C6837AD-FA8F-4BF7-8D83-AAB7CD42D721}"/>
            </a:ext>
          </a:extLst>
        </xdr:cNvPr>
        <xdr:cNvSpPr txBox="1">
          <a:spLocks noChangeArrowheads="1"/>
        </xdr:cNvSpPr>
      </xdr:nvSpPr>
      <xdr:spPr bwMode="auto">
        <a:xfrm>
          <a:off x="24384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4"/>
    <xdr:sp macro="" textlink="">
      <xdr:nvSpPr>
        <xdr:cNvPr id="263" name="Text Box 92">
          <a:extLst>
            <a:ext uri="{FF2B5EF4-FFF2-40B4-BE49-F238E27FC236}">
              <a16:creationId xmlns:a16="http://schemas.microsoft.com/office/drawing/2014/main" id="{DBC4D041-7A24-4D28-BBBE-B4F17DFF6BEA}"/>
            </a:ext>
          </a:extLst>
        </xdr:cNvPr>
        <xdr:cNvSpPr txBox="1">
          <a:spLocks noChangeArrowheads="1"/>
        </xdr:cNvSpPr>
      </xdr:nvSpPr>
      <xdr:spPr bwMode="auto">
        <a:xfrm>
          <a:off x="24384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4"/>
    <xdr:sp macro="" textlink="">
      <xdr:nvSpPr>
        <xdr:cNvPr id="264" name="Text Box 93">
          <a:extLst>
            <a:ext uri="{FF2B5EF4-FFF2-40B4-BE49-F238E27FC236}">
              <a16:creationId xmlns:a16="http://schemas.microsoft.com/office/drawing/2014/main" id="{5310A617-6970-4C30-ACA5-12E57C35AF38}"/>
            </a:ext>
          </a:extLst>
        </xdr:cNvPr>
        <xdr:cNvSpPr txBox="1">
          <a:spLocks noChangeArrowheads="1"/>
        </xdr:cNvSpPr>
      </xdr:nvSpPr>
      <xdr:spPr bwMode="auto">
        <a:xfrm>
          <a:off x="24384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4"/>
    <xdr:sp macro="" textlink="">
      <xdr:nvSpPr>
        <xdr:cNvPr id="265" name="Text Box 94">
          <a:extLst>
            <a:ext uri="{FF2B5EF4-FFF2-40B4-BE49-F238E27FC236}">
              <a16:creationId xmlns:a16="http://schemas.microsoft.com/office/drawing/2014/main" id="{B507EED3-2233-44AF-8C20-2B67C0DD42EF}"/>
            </a:ext>
          </a:extLst>
        </xdr:cNvPr>
        <xdr:cNvSpPr txBox="1">
          <a:spLocks noChangeArrowheads="1"/>
        </xdr:cNvSpPr>
      </xdr:nvSpPr>
      <xdr:spPr bwMode="auto">
        <a:xfrm>
          <a:off x="24384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4"/>
    <xdr:sp macro="" textlink="">
      <xdr:nvSpPr>
        <xdr:cNvPr id="266" name="Text Box 87">
          <a:extLst>
            <a:ext uri="{FF2B5EF4-FFF2-40B4-BE49-F238E27FC236}">
              <a16:creationId xmlns:a16="http://schemas.microsoft.com/office/drawing/2014/main" id="{3A899D2B-3EF8-4BAD-B33B-473E15655071}"/>
            </a:ext>
          </a:extLst>
        </xdr:cNvPr>
        <xdr:cNvSpPr txBox="1">
          <a:spLocks noChangeArrowheads="1"/>
        </xdr:cNvSpPr>
      </xdr:nvSpPr>
      <xdr:spPr bwMode="auto">
        <a:xfrm>
          <a:off x="18288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4"/>
    <xdr:sp macro="" textlink="">
      <xdr:nvSpPr>
        <xdr:cNvPr id="267" name="Text Box 88">
          <a:extLst>
            <a:ext uri="{FF2B5EF4-FFF2-40B4-BE49-F238E27FC236}">
              <a16:creationId xmlns:a16="http://schemas.microsoft.com/office/drawing/2014/main" id="{F3A60A2B-092B-4FF4-BE78-968F0079ED74}"/>
            </a:ext>
          </a:extLst>
        </xdr:cNvPr>
        <xdr:cNvSpPr txBox="1">
          <a:spLocks noChangeArrowheads="1"/>
        </xdr:cNvSpPr>
      </xdr:nvSpPr>
      <xdr:spPr bwMode="auto">
        <a:xfrm>
          <a:off x="18288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4"/>
    <xdr:sp macro="" textlink="">
      <xdr:nvSpPr>
        <xdr:cNvPr id="268" name="Text Box 89">
          <a:extLst>
            <a:ext uri="{FF2B5EF4-FFF2-40B4-BE49-F238E27FC236}">
              <a16:creationId xmlns:a16="http://schemas.microsoft.com/office/drawing/2014/main" id="{366FE203-75A6-406B-B17E-60D5085C5EEC}"/>
            </a:ext>
          </a:extLst>
        </xdr:cNvPr>
        <xdr:cNvSpPr txBox="1">
          <a:spLocks noChangeArrowheads="1"/>
        </xdr:cNvSpPr>
      </xdr:nvSpPr>
      <xdr:spPr bwMode="auto">
        <a:xfrm>
          <a:off x="18288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4"/>
    <xdr:sp macro="" textlink="">
      <xdr:nvSpPr>
        <xdr:cNvPr id="269" name="Text Box 90">
          <a:extLst>
            <a:ext uri="{FF2B5EF4-FFF2-40B4-BE49-F238E27FC236}">
              <a16:creationId xmlns:a16="http://schemas.microsoft.com/office/drawing/2014/main" id="{861584CC-014A-48FF-A614-3745C4544113}"/>
            </a:ext>
          </a:extLst>
        </xdr:cNvPr>
        <xdr:cNvSpPr txBox="1">
          <a:spLocks noChangeArrowheads="1"/>
        </xdr:cNvSpPr>
      </xdr:nvSpPr>
      <xdr:spPr bwMode="auto">
        <a:xfrm>
          <a:off x="18288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4"/>
    <xdr:sp macro="" textlink="">
      <xdr:nvSpPr>
        <xdr:cNvPr id="270" name="Text Box 91">
          <a:extLst>
            <a:ext uri="{FF2B5EF4-FFF2-40B4-BE49-F238E27FC236}">
              <a16:creationId xmlns:a16="http://schemas.microsoft.com/office/drawing/2014/main" id="{DF1BEDC3-F121-4B78-9A44-0A047790B14D}"/>
            </a:ext>
          </a:extLst>
        </xdr:cNvPr>
        <xdr:cNvSpPr txBox="1">
          <a:spLocks noChangeArrowheads="1"/>
        </xdr:cNvSpPr>
      </xdr:nvSpPr>
      <xdr:spPr bwMode="auto">
        <a:xfrm>
          <a:off x="24384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4"/>
    <xdr:sp macro="" textlink="">
      <xdr:nvSpPr>
        <xdr:cNvPr id="271" name="Text Box 92">
          <a:extLst>
            <a:ext uri="{FF2B5EF4-FFF2-40B4-BE49-F238E27FC236}">
              <a16:creationId xmlns:a16="http://schemas.microsoft.com/office/drawing/2014/main" id="{124A2C87-BC0C-4952-8952-7525A67140E7}"/>
            </a:ext>
          </a:extLst>
        </xdr:cNvPr>
        <xdr:cNvSpPr txBox="1">
          <a:spLocks noChangeArrowheads="1"/>
        </xdr:cNvSpPr>
      </xdr:nvSpPr>
      <xdr:spPr bwMode="auto">
        <a:xfrm>
          <a:off x="24384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4"/>
    <xdr:sp macro="" textlink="">
      <xdr:nvSpPr>
        <xdr:cNvPr id="272" name="Text Box 93">
          <a:extLst>
            <a:ext uri="{FF2B5EF4-FFF2-40B4-BE49-F238E27FC236}">
              <a16:creationId xmlns:a16="http://schemas.microsoft.com/office/drawing/2014/main" id="{DB6B67E4-BB43-4CD6-93C3-3A13A08A0000}"/>
            </a:ext>
          </a:extLst>
        </xdr:cNvPr>
        <xdr:cNvSpPr txBox="1">
          <a:spLocks noChangeArrowheads="1"/>
        </xdr:cNvSpPr>
      </xdr:nvSpPr>
      <xdr:spPr bwMode="auto">
        <a:xfrm>
          <a:off x="24384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4"/>
    <xdr:sp macro="" textlink="">
      <xdr:nvSpPr>
        <xdr:cNvPr id="273" name="Text Box 94">
          <a:extLst>
            <a:ext uri="{FF2B5EF4-FFF2-40B4-BE49-F238E27FC236}">
              <a16:creationId xmlns:a16="http://schemas.microsoft.com/office/drawing/2014/main" id="{EC0C3ECD-718A-4D47-8E57-C1C1BA9E5589}"/>
            </a:ext>
          </a:extLst>
        </xdr:cNvPr>
        <xdr:cNvSpPr txBox="1">
          <a:spLocks noChangeArrowheads="1"/>
        </xdr:cNvSpPr>
      </xdr:nvSpPr>
      <xdr:spPr bwMode="auto">
        <a:xfrm>
          <a:off x="24384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4"/>
    <xdr:sp macro="" textlink="">
      <xdr:nvSpPr>
        <xdr:cNvPr id="274" name="Text Box 87">
          <a:extLst>
            <a:ext uri="{FF2B5EF4-FFF2-40B4-BE49-F238E27FC236}">
              <a16:creationId xmlns:a16="http://schemas.microsoft.com/office/drawing/2014/main" id="{58623ED5-240B-4520-9505-FADE36B69C9B}"/>
            </a:ext>
          </a:extLst>
        </xdr:cNvPr>
        <xdr:cNvSpPr txBox="1">
          <a:spLocks noChangeArrowheads="1"/>
        </xdr:cNvSpPr>
      </xdr:nvSpPr>
      <xdr:spPr bwMode="auto">
        <a:xfrm>
          <a:off x="18288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4"/>
    <xdr:sp macro="" textlink="">
      <xdr:nvSpPr>
        <xdr:cNvPr id="275" name="Text Box 88">
          <a:extLst>
            <a:ext uri="{FF2B5EF4-FFF2-40B4-BE49-F238E27FC236}">
              <a16:creationId xmlns:a16="http://schemas.microsoft.com/office/drawing/2014/main" id="{132B2EA7-AB9F-4E7B-B152-623491318D19}"/>
            </a:ext>
          </a:extLst>
        </xdr:cNvPr>
        <xdr:cNvSpPr txBox="1">
          <a:spLocks noChangeArrowheads="1"/>
        </xdr:cNvSpPr>
      </xdr:nvSpPr>
      <xdr:spPr bwMode="auto">
        <a:xfrm>
          <a:off x="18288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4"/>
    <xdr:sp macro="" textlink="">
      <xdr:nvSpPr>
        <xdr:cNvPr id="276" name="Text Box 89">
          <a:extLst>
            <a:ext uri="{FF2B5EF4-FFF2-40B4-BE49-F238E27FC236}">
              <a16:creationId xmlns:a16="http://schemas.microsoft.com/office/drawing/2014/main" id="{D0505556-CBFF-4423-ABC9-D1A9B35C40BD}"/>
            </a:ext>
          </a:extLst>
        </xdr:cNvPr>
        <xdr:cNvSpPr txBox="1">
          <a:spLocks noChangeArrowheads="1"/>
        </xdr:cNvSpPr>
      </xdr:nvSpPr>
      <xdr:spPr bwMode="auto">
        <a:xfrm>
          <a:off x="18288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4"/>
    <xdr:sp macro="" textlink="">
      <xdr:nvSpPr>
        <xdr:cNvPr id="277" name="Text Box 90">
          <a:extLst>
            <a:ext uri="{FF2B5EF4-FFF2-40B4-BE49-F238E27FC236}">
              <a16:creationId xmlns:a16="http://schemas.microsoft.com/office/drawing/2014/main" id="{F2CCC6F2-840C-4A04-9430-B4BDE969E99E}"/>
            </a:ext>
          </a:extLst>
        </xdr:cNvPr>
        <xdr:cNvSpPr txBox="1">
          <a:spLocks noChangeArrowheads="1"/>
        </xdr:cNvSpPr>
      </xdr:nvSpPr>
      <xdr:spPr bwMode="auto">
        <a:xfrm>
          <a:off x="18288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4"/>
    <xdr:sp macro="" textlink="">
      <xdr:nvSpPr>
        <xdr:cNvPr id="278" name="Text Box 91">
          <a:extLst>
            <a:ext uri="{FF2B5EF4-FFF2-40B4-BE49-F238E27FC236}">
              <a16:creationId xmlns:a16="http://schemas.microsoft.com/office/drawing/2014/main" id="{81FF9722-1A64-4AFE-97CB-C768F772E1A2}"/>
            </a:ext>
          </a:extLst>
        </xdr:cNvPr>
        <xdr:cNvSpPr txBox="1">
          <a:spLocks noChangeArrowheads="1"/>
        </xdr:cNvSpPr>
      </xdr:nvSpPr>
      <xdr:spPr bwMode="auto">
        <a:xfrm>
          <a:off x="24384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4"/>
    <xdr:sp macro="" textlink="">
      <xdr:nvSpPr>
        <xdr:cNvPr id="279" name="Text Box 92">
          <a:extLst>
            <a:ext uri="{FF2B5EF4-FFF2-40B4-BE49-F238E27FC236}">
              <a16:creationId xmlns:a16="http://schemas.microsoft.com/office/drawing/2014/main" id="{0D8B55D1-3B23-42B4-B1E2-90BBC60B9E39}"/>
            </a:ext>
          </a:extLst>
        </xdr:cNvPr>
        <xdr:cNvSpPr txBox="1">
          <a:spLocks noChangeArrowheads="1"/>
        </xdr:cNvSpPr>
      </xdr:nvSpPr>
      <xdr:spPr bwMode="auto">
        <a:xfrm>
          <a:off x="24384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4"/>
    <xdr:sp macro="" textlink="">
      <xdr:nvSpPr>
        <xdr:cNvPr id="280" name="Text Box 93">
          <a:extLst>
            <a:ext uri="{FF2B5EF4-FFF2-40B4-BE49-F238E27FC236}">
              <a16:creationId xmlns:a16="http://schemas.microsoft.com/office/drawing/2014/main" id="{FDBE56FF-1716-4920-8CA9-DDA508441EA5}"/>
            </a:ext>
          </a:extLst>
        </xdr:cNvPr>
        <xdr:cNvSpPr txBox="1">
          <a:spLocks noChangeArrowheads="1"/>
        </xdr:cNvSpPr>
      </xdr:nvSpPr>
      <xdr:spPr bwMode="auto">
        <a:xfrm>
          <a:off x="24384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4"/>
    <xdr:sp macro="" textlink="">
      <xdr:nvSpPr>
        <xdr:cNvPr id="281" name="Text Box 94">
          <a:extLst>
            <a:ext uri="{FF2B5EF4-FFF2-40B4-BE49-F238E27FC236}">
              <a16:creationId xmlns:a16="http://schemas.microsoft.com/office/drawing/2014/main" id="{D91AD185-D69F-47B0-AEE4-75D3786E2D22}"/>
            </a:ext>
          </a:extLst>
        </xdr:cNvPr>
        <xdr:cNvSpPr txBox="1">
          <a:spLocks noChangeArrowheads="1"/>
        </xdr:cNvSpPr>
      </xdr:nvSpPr>
      <xdr:spPr bwMode="auto">
        <a:xfrm>
          <a:off x="24384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4"/>
    <xdr:sp macro="" textlink="">
      <xdr:nvSpPr>
        <xdr:cNvPr id="282" name="Text Box 87">
          <a:extLst>
            <a:ext uri="{FF2B5EF4-FFF2-40B4-BE49-F238E27FC236}">
              <a16:creationId xmlns:a16="http://schemas.microsoft.com/office/drawing/2014/main" id="{65066A34-D6EA-4BD8-BECA-B401E104C1D2}"/>
            </a:ext>
          </a:extLst>
        </xdr:cNvPr>
        <xdr:cNvSpPr txBox="1">
          <a:spLocks noChangeArrowheads="1"/>
        </xdr:cNvSpPr>
      </xdr:nvSpPr>
      <xdr:spPr bwMode="auto">
        <a:xfrm>
          <a:off x="18288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4"/>
    <xdr:sp macro="" textlink="">
      <xdr:nvSpPr>
        <xdr:cNvPr id="283" name="Text Box 88">
          <a:extLst>
            <a:ext uri="{FF2B5EF4-FFF2-40B4-BE49-F238E27FC236}">
              <a16:creationId xmlns:a16="http://schemas.microsoft.com/office/drawing/2014/main" id="{DCC5756C-082E-4C75-B769-3FBEA811199C}"/>
            </a:ext>
          </a:extLst>
        </xdr:cNvPr>
        <xdr:cNvSpPr txBox="1">
          <a:spLocks noChangeArrowheads="1"/>
        </xdr:cNvSpPr>
      </xdr:nvSpPr>
      <xdr:spPr bwMode="auto">
        <a:xfrm>
          <a:off x="18288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4"/>
    <xdr:sp macro="" textlink="">
      <xdr:nvSpPr>
        <xdr:cNvPr id="284" name="Text Box 89">
          <a:extLst>
            <a:ext uri="{FF2B5EF4-FFF2-40B4-BE49-F238E27FC236}">
              <a16:creationId xmlns:a16="http://schemas.microsoft.com/office/drawing/2014/main" id="{DDD062D3-0552-4554-A72C-6110773F8FE2}"/>
            </a:ext>
          </a:extLst>
        </xdr:cNvPr>
        <xdr:cNvSpPr txBox="1">
          <a:spLocks noChangeArrowheads="1"/>
        </xdr:cNvSpPr>
      </xdr:nvSpPr>
      <xdr:spPr bwMode="auto">
        <a:xfrm>
          <a:off x="18288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4"/>
    <xdr:sp macro="" textlink="">
      <xdr:nvSpPr>
        <xdr:cNvPr id="285" name="Text Box 90">
          <a:extLst>
            <a:ext uri="{FF2B5EF4-FFF2-40B4-BE49-F238E27FC236}">
              <a16:creationId xmlns:a16="http://schemas.microsoft.com/office/drawing/2014/main" id="{F2E829A0-D924-4971-83E0-52F6A97E621D}"/>
            </a:ext>
          </a:extLst>
        </xdr:cNvPr>
        <xdr:cNvSpPr txBox="1">
          <a:spLocks noChangeArrowheads="1"/>
        </xdr:cNvSpPr>
      </xdr:nvSpPr>
      <xdr:spPr bwMode="auto">
        <a:xfrm>
          <a:off x="18288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4"/>
    <xdr:sp macro="" textlink="">
      <xdr:nvSpPr>
        <xdr:cNvPr id="286" name="Text Box 91">
          <a:extLst>
            <a:ext uri="{FF2B5EF4-FFF2-40B4-BE49-F238E27FC236}">
              <a16:creationId xmlns:a16="http://schemas.microsoft.com/office/drawing/2014/main" id="{0026322E-B216-4C49-9CA6-61C6E57422B5}"/>
            </a:ext>
          </a:extLst>
        </xdr:cNvPr>
        <xdr:cNvSpPr txBox="1">
          <a:spLocks noChangeArrowheads="1"/>
        </xdr:cNvSpPr>
      </xdr:nvSpPr>
      <xdr:spPr bwMode="auto">
        <a:xfrm>
          <a:off x="24384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4"/>
    <xdr:sp macro="" textlink="">
      <xdr:nvSpPr>
        <xdr:cNvPr id="287" name="Text Box 92">
          <a:extLst>
            <a:ext uri="{FF2B5EF4-FFF2-40B4-BE49-F238E27FC236}">
              <a16:creationId xmlns:a16="http://schemas.microsoft.com/office/drawing/2014/main" id="{0744C83C-EAF8-408B-A25D-9D362C3A5BED}"/>
            </a:ext>
          </a:extLst>
        </xdr:cNvPr>
        <xdr:cNvSpPr txBox="1">
          <a:spLocks noChangeArrowheads="1"/>
        </xdr:cNvSpPr>
      </xdr:nvSpPr>
      <xdr:spPr bwMode="auto">
        <a:xfrm>
          <a:off x="24384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4"/>
    <xdr:sp macro="" textlink="">
      <xdr:nvSpPr>
        <xdr:cNvPr id="288" name="Text Box 93">
          <a:extLst>
            <a:ext uri="{FF2B5EF4-FFF2-40B4-BE49-F238E27FC236}">
              <a16:creationId xmlns:a16="http://schemas.microsoft.com/office/drawing/2014/main" id="{F537D259-C712-4BED-A706-42C8AF6F3998}"/>
            </a:ext>
          </a:extLst>
        </xdr:cNvPr>
        <xdr:cNvSpPr txBox="1">
          <a:spLocks noChangeArrowheads="1"/>
        </xdr:cNvSpPr>
      </xdr:nvSpPr>
      <xdr:spPr bwMode="auto">
        <a:xfrm>
          <a:off x="24384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4"/>
    <xdr:sp macro="" textlink="">
      <xdr:nvSpPr>
        <xdr:cNvPr id="289" name="Text Box 94">
          <a:extLst>
            <a:ext uri="{FF2B5EF4-FFF2-40B4-BE49-F238E27FC236}">
              <a16:creationId xmlns:a16="http://schemas.microsoft.com/office/drawing/2014/main" id="{94CCBF2C-EE64-4BFA-BEA4-AF2D29251EF4}"/>
            </a:ext>
          </a:extLst>
        </xdr:cNvPr>
        <xdr:cNvSpPr txBox="1">
          <a:spLocks noChangeArrowheads="1"/>
        </xdr:cNvSpPr>
      </xdr:nvSpPr>
      <xdr:spPr bwMode="auto">
        <a:xfrm>
          <a:off x="24384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4"/>
    <xdr:sp macro="" textlink="">
      <xdr:nvSpPr>
        <xdr:cNvPr id="290" name="Text Box 87">
          <a:extLst>
            <a:ext uri="{FF2B5EF4-FFF2-40B4-BE49-F238E27FC236}">
              <a16:creationId xmlns:a16="http://schemas.microsoft.com/office/drawing/2014/main" id="{F2E23052-EE37-476F-A728-110E1AF60E22}"/>
            </a:ext>
          </a:extLst>
        </xdr:cNvPr>
        <xdr:cNvSpPr txBox="1">
          <a:spLocks noChangeArrowheads="1"/>
        </xdr:cNvSpPr>
      </xdr:nvSpPr>
      <xdr:spPr bwMode="auto">
        <a:xfrm>
          <a:off x="18288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4"/>
    <xdr:sp macro="" textlink="">
      <xdr:nvSpPr>
        <xdr:cNvPr id="291" name="Text Box 88">
          <a:extLst>
            <a:ext uri="{FF2B5EF4-FFF2-40B4-BE49-F238E27FC236}">
              <a16:creationId xmlns:a16="http://schemas.microsoft.com/office/drawing/2014/main" id="{E65B273E-93CC-4749-BDEC-C10DC138DFC1}"/>
            </a:ext>
          </a:extLst>
        </xdr:cNvPr>
        <xdr:cNvSpPr txBox="1">
          <a:spLocks noChangeArrowheads="1"/>
        </xdr:cNvSpPr>
      </xdr:nvSpPr>
      <xdr:spPr bwMode="auto">
        <a:xfrm>
          <a:off x="18288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4"/>
    <xdr:sp macro="" textlink="">
      <xdr:nvSpPr>
        <xdr:cNvPr id="292" name="Text Box 89">
          <a:extLst>
            <a:ext uri="{FF2B5EF4-FFF2-40B4-BE49-F238E27FC236}">
              <a16:creationId xmlns:a16="http://schemas.microsoft.com/office/drawing/2014/main" id="{8C6F5EF9-E205-4B17-8B1A-2639A9641775}"/>
            </a:ext>
          </a:extLst>
        </xdr:cNvPr>
        <xdr:cNvSpPr txBox="1">
          <a:spLocks noChangeArrowheads="1"/>
        </xdr:cNvSpPr>
      </xdr:nvSpPr>
      <xdr:spPr bwMode="auto">
        <a:xfrm>
          <a:off x="18288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4"/>
    <xdr:sp macro="" textlink="">
      <xdr:nvSpPr>
        <xdr:cNvPr id="293" name="Text Box 90">
          <a:extLst>
            <a:ext uri="{FF2B5EF4-FFF2-40B4-BE49-F238E27FC236}">
              <a16:creationId xmlns:a16="http://schemas.microsoft.com/office/drawing/2014/main" id="{9406FE9C-306E-4468-9F2C-44CF1B90B321}"/>
            </a:ext>
          </a:extLst>
        </xdr:cNvPr>
        <xdr:cNvSpPr txBox="1">
          <a:spLocks noChangeArrowheads="1"/>
        </xdr:cNvSpPr>
      </xdr:nvSpPr>
      <xdr:spPr bwMode="auto">
        <a:xfrm>
          <a:off x="18288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4"/>
    <xdr:sp macro="" textlink="">
      <xdr:nvSpPr>
        <xdr:cNvPr id="294" name="Text Box 91">
          <a:extLst>
            <a:ext uri="{FF2B5EF4-FFF2-40B4-BE49-F238E27FC236}">
              <a16:creationId xmlns:a16="http://schemas.microsoft.com/office/drawing/2014/main" id="{61D06C77-8D9D-41E8-83A1-013ACA485D39}"/>
            </a:ext>
          </a:extLst>
        </xdr:cNvPr>
        <xdr:cNvSpPr txBox="1">
          <a:spLocks noChangeArrowheads="1"/>
        </xdr:cNvSpPr>
      </xdr:nvSpPr>
      <xdr:spPr bwMode="auto">
        <a:xfrm>
          <a:off x="24384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4"/>
    <xdr:sp macro="" textlink="">
      <xdr:nvSpPr>
        <xdr:cNvPr id="295" name="Text Box 92">
          <a:extLst>
            <a:ext uri="{FF2B5EF4-FFF2-40B4-BE49-F238E27FC236}">
              <a16:creationId xmlns:a16="http://schemas.microsoft.com/office/drawing/2014/main" id="{C6DCE8CF-C179-4780-8E40-96E798BD0094}"/>
            </a:ext>
          </a:extLst>
        </xdr:cNvPr>
        <xdr:cNvSpPr txBox="1">
          <a:spLocks noChangeArrowheads="1"/>
        </xdr:cNvSpPr>
      </xdr:nvSpPr>
      <xdr:spPr bwMode="auto">
        <a:xfrm>
          <a:off x="24384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4"/>
    <xdr:sp macro="" textlink="">
      <xdr:nvSpPr>
        <xdr:cNvPr id="296" name="Text Box 93">
          <a:extLst>
            <a:ext uri="{FF2B5EF4-FFF2-40B4-BE49-F238E27FC236}">
              <a16:creationId xmlns:a16="http://schemas.microsoft.com/office/drawing/2014/main" id="{C084FC43-D559-49DB-9AF1-BC6D5361C08B}"/>
            </a:ext>
          </a:extLst>
        </xdr:cNvPr>
        <xdr:cNvSpPr txBox="1">
          <a:spLocks noChangeArrowheads="1"/>
        </xdr:cNvSpPr>
      </xdr:nvSpPr>
      <xdr:spPr bwMode="auto">
        <a:xfrm>
          <a:off x="24384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4"/>
    <xdr:sp macro="" textlink="">
      <xdr:nvSpPr>
        <xdr:cNvPr id="297" name="Text Box 94">
          <a:extLst>
            <a:ext uri="{FF2B5EF4-FFF2-40B4-BE49-F238E27FC236}">
              <a16:creationId xmlns:a16="http://schemas.microsoft.com/office/drawing/2014/main" id="{1632A9F3-23B4-441D-8E52-AD84B4DE9BB8}"/>
            </a:ext>
          </a:extLst>
        </xdr:cNvPr>
        <xdr:cNvSpPr txBox="1">
          <a:spLocks noChangeArrowheads="1"/>
        </xdr:cNvSpPr>
      </xdr:nvSpPr>
      <xdr:spPr bwMode="auto">
        <a:xfrm>
          <a:off x="24384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4"/>
    <xdr:sp macro="" textlink="">
      <xdr:nvSpPr>
        <xdr:cNvPr id="298" name="Text Box 87">
          <a:extLst>
            <a:ext uri="{FF2B5EF4-FFF2-40B4-BE49-F238E27FC236}">
              <a16:creationId xmlns:a16="http://schemas.microsoft.com/office/drawing/2014/main" id="{86480EF1-75FB-4194-B6DE-CC9602FF46CA}"/>
            </a:ext>
          </a:extLst>
        </xdr:cNvPr>
        <xdr:cNvSpPr txBox="1">
          <a:spLocks noChangeArrowheads="1"/>
        </xdr:cNvSpPr>
      </xdr:nvSpPr>
      <xdr:spPr bwMode="auto">
        <a:xfrm>
          <a:off x="18288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4"/>
    <xdr:sp macro="" textlink="">
      <xdr:nvSpPr>
        <xdr:cNvPr id="299" name="Text Box 88">
          <a:extLst>
            <a:ext uri="{FF2B5EF4-FFF2-40B4-BE49-F238E27FC236}">
              <a16:creationId xmlns:a16="http://schemas.microsoft.com/office/drawing/2014/main" id="{1272E194-BF7B-418A-80B2-9E412D87CD56}"/>
            </a:ext>
          </a:extLst>
        </xdr:cNvPr>
        <xdr:cNvSpPr txBox="1">
          <a:spLocks noChangeArrowheads="1"/>
        </xdr:cNvSpPr>
      </xdr:nvSpPr>
      <xdr:spPr bwMode="auto">
        <a:xfrm>
          <a:off x="18288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4"/>
    <xdr:sp macro="" textlink="">
      <xdr:nvSpPr>
        <xdr:cNvPr id="300" name="Text Box 89">
          <a:extLst>
            <a:ext uri="{FF2B5EF4-FFF2-40B4-BE49-F238E27FC236}">
              <a16:creationId xmlns:a16="http://schemas.microsoft.com/office/drawing/2014/main" id="{2A69D6D8-97D4-4613-9EA0-4E6591B2FA5F}"/>
            </a:ext>
          </a:extLst>
        </xdr:cNvPr>
        <xdr:cNvSpPr txBox="1">
          <a:spLocks noChangeArrowheads="1"/>
        </xdr:cNvSpPr>
      </xdr:nvSpPr>
      <xdr:spPr bwMode="auto">
        <a:xfrm>
          <a:off x="18288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4"/>
    <xdr:sp macro="" textlink="">
      <xdr:nvSpPr>
        <xdr:cNvPr id="301" name="Text Box 90">
          <a:extLst>
            <a:ext uri="{FF2B5EF4-FFF2-40B4-BE49-F238E27FC236}">
              <a16:creationId xmlns:a16="http://schemas.microsoft.com/office/drawing/2014/main" id="{EC0516B2-7443-4B8B-B14B-E9449F671E0E}"/>
            </a:ext>
          </a:extLst>
        </xdr:cNvPr>
        <xdr:cNvSpPr txBox="1">
          <a:spLocks noChangeArrowheads="1"/>
        </xdr:cNvSpPr>
      </xdr:nvSpPr>
      <xdr:spPr bwMode="auto">
        <a:xfrm>
          <a:off x="18288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4"/>
    <xdr:sp macro="" textlink="">
      <xdr:nvSpPr>
        <xdr:cNvPr id="302" name="Text Box 91">
          <a:extLst>
            <a:ext uri="{FF2B5EF4-FFF2-40B4-BE49-F238E27FC236}">
              <a16:creationId xmlns:a16="http://schemas.microsoft.com/office/drawing/2014/main" id="{FDDF608A-573E-4B3A-8645-C51C8E03D429}"/>
            </a:ext>
          </a:extLst>
        </xdr:cNvPr>
        <xdr:cNvSpPr txBox="1">
          <a:spLocks noChangeArrowheads="1"/>
        </xdr:cNvSpPr>
      </xdr:nvSpPr>
      <xdr:spPr bwMode="auto">
        <a:xfrm>
          <a:off x="24384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4"/>
    <xdr:sp macro="" textlink="">
      <xdr:nvSpPr>
        <xdr:cNvPr id="303" name="Text Box 92">
          <a:extLst>
            <a:ext uri="{FF2B5EF4-FFF2-40B4-BE49-F238E27FC236}">
              <a16:creationId xmlns:a16="http://schemas.microsoft.com/office/drawing/2014/main" id="{20734661-325D-4F8D-95FA-4235339814D8}"/>
            </a:ext>
          </a:extLst>
        </xdr:cNvPr>
        <xdr:cNvSpPr txBox="1">
          <a:spLocks noChangeArrowheads="1"/>
        </xdr:cNvSpPr>
      </xdr:nvSpPr>
      <xdr:spPr bwMode="auto">
        <a:xfrm>
          <a:off x="24384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4"/>
    <xdr:sp macro="" textlink="">
      <xdr:nvSpPr>
        <xdr:cNvPr id="304" name="Text Box 93">
          <a:extLst>
            <a:ext uri="{FF2B5EF4-FFF2-40B4-BE49-F238E27FC236}">
              <a16:creationId xmlns:a16="http://schemas.microsoft.com/office/drawing/2014/main" id="{57D5D368-FA50-42E5-B544-83258D6A88CB}"/>
            </a:ext>
          </a:extLst>
        </xdr:cNvPr>
        <xdr:cNvSpPr txBox="1">
          <a:spLocks noChangeArrowheads="1"/>
        </xdr:cNvSpPr>
      </xdr:nvSpPr>
      <xdr:spPr bwMode="auto">
        <a:xfrm>
          <a:off x="24384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4"/>
    <xdr:sp macro="" textlink="">
      <xdr:nvSpPr>
        <xdr:cNvPr id="305" name="Text Box 94">
          <a:extLst>
            <a:ext uri="{FF2B5EF4-FFF2-40B4-BE49-F238E27FC236}">
              <a16:creationId xmlns:a16="http://schemas.microsoft.com/office/drawing/2014/main" id="{1CE66ACC-C2E5-42C9-97C8-D27D052539D6}"/>
            </a:ext>
          </a:extLst>
        </xdr:cNvPr>
        <xdr:cNvSpPr txBox="1">
          <a:spLocks noChangeArrowheads="1"/>
        </xdr:cNvSpPr>
      </xdr:nvSpPr>
      <xdr:spPr bwMode="auto">
        <a:xfrm>
          <a:off x="24384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4"/>
    <xdr:sp macro="" textlink="">
      <xdr:nvSpPr>
        <xdr:cNvPr id="306" name="Text Box 87">
          <a:extLst>
            <a:ext uri="{FF2B5EF4-FFF2-40B4-BE49-F238E27FC236}">
              <a16:creationId xmlns:a16="http://schemas.microsoft.com/office/drawing/2014/main" id="{0D9DD1A8-CAF9-4E61-B3AF-028C2CD70801}"/>
            </a:ext>
          </a:extLst>
        </xdr:cNvPr>
        <xdr:cNvSpPr txBox="1">
          <a:spLocks noChangeArrowheads="1"/>
        </xdr:cNvSpPr>
      </xdr:nvSpPr>
      <xdr:spPr bwMode="auto">
        <a:xfrm>
          <a:off x="18288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4"/>
    <xdr:sp macro="" textlink="">
      <xdr:nvSpPr>
        <xdr:cNvPr id="307" name="Text Box 88">
          <a:extLst>
            <a:ext uri="{FF2B5EF4-FFF2-40B4-BE49-F238E27FC236}">
              <a16:creationId xmlns:a16="http://schemas.microsoft.com/office/drawing/2014/main" id="{253FDEBE-188C-43EB-94A8-1AE01E4D1521}"/>
            </a:ext>
          </a:extLst>
        </xdr:cNvPr>
        <xdr:cNvSpPr txBox="1">
          <a:spLocks noChangeArrowheads="1"/>
        </xdr:cNvSpPr>
      </xdr:nvSpPr>
      <xdr:spPr bwMode="auto">
        <a:xfrm>
          <a:off x="18288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4"/>
    <xdr:sp macro="" textlink="">
      <xdr:nvSpPr>
        <xdr:cNvPr id="308" name="Text Box 89">
          <a:extLst>
            <a:ext uri="{FF2B5EF4-FFF2-40B4-BE49-F238E27FC236}">
              <a16:creationId xmlns:a16="http://schemas.microsoft.com/office/drawing/2014/main" id="{9DC188DA-745F-47F4-81FF-66A27D6D39E2}"/>
            </a:ext>
          </a:extLst>
        </xdr:cNvPr>
        <xdr:cNvSpPr txBox="1">
          <a:spLocks noChangeArrowheads="1"/>
        </xdr:cNvSpPr>
      </xdr:nvSpPr>
      <xdr:spPr bwMode="auto">
        <a:xfrm>
          <a:off x="18288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4"/>
    <xdr:sp macro="" textlink="">
      <xdr:nvSpPr>
        <xdr:cNvPr id="309" name="Text Box 90">
          <a:extLst>
            <a:ext uri="{FF2B5EF4-FFF2-40B4-BE49-F238E27FC236}">
              <a16:creationId xmlns:a16="http://schemas.microsoft.com/office/drawing/2014/main" id="{0D1E4D08-E319-468C-B18B-54C575B5EA0A}"/>
            </a:ext>
          </a:extLst>
        </xdr:cNvPr>
        <xdr:cNvSpPr txBox="1">
          <a:spLocks noChangeArrowheads="1"/>
        </xdr:cNvSpPr>
      </xdr:nvSpPr>
      <xdr:spPr bwMode="auto">
        <a:xfrm>
          <a:off x="18288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4"/>
    <xdr:sp macro="" textlink="">
      <xdr:nvSpPr>
        <xdr:cNvPr id="310" name="Text Box 91">
          <a:extLst>
            <a:ext uri="{FF2B5EF4-FFF2-40B4-BE49-F238E27FC236}">
              <a16:creationId xmlns:a16="http://schemas.microsoft.com/office/drawing/2014/main" id="{A63EB384-F6B9-4896-86DD-990ECAAEFE06}"/>
            </a:ext>
          </a:extLst>
        </xdr:cNvPr>
        <xdr:cNvSpPr txBox="1">
          <a:spLocks noChangeArrowheads="1"/>
        </xdr:cNvSpPr>
      </xdr:nvSpPr>
      <xdr:spPr bwMode="auto">
        <a:xfrm>
          <a:off x="24384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4"/>
    <xdr:sp macro="" textlink="">
      <xdr:nvSpPr>
        <xdr:cNvPr id="311" name="Text Box 92">
          <a:extLst>
            <a:ext uri="{FF2B5EF4-FFF2-40B4-BE49-F238E27FC236}">
              <a16:creationId xmlns:a16="http://schemas.microsoft.com/office/drawing/2014/main" id="{C77A1AC8-9559-43B1-8C0E-2BA18453DA61}"/>
            </a:ext>
          </a:extLst>
        </xdr:cNvPr>
        <xdr:cNvSpPr txBox="1">
          <a:spLocks noChangeArrowheads="1"/>
        </xdr:cNvSpPr>
      </xdr:nvSpPr>
      <xdr:spPr bwMode="auto">
        <a:xfrm>
          <a:off x="24384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4"/>
    <xdr:sp macro="" textlink="">
      <xdr:nvSpPr>
        <xdr:cNvPr id="312" name="Text Box 93">
          <a:extLst>
            <a:ext uri="{FF2B5EF4-FFF2-40B4-BE49-F238E27FC236}">
              <a16:creationId xmlns:a16="http://schemas.microsoft.com/office/drawing/2014/main" id="{B5EF4A5D-149E-4EB3-883B-331F36D46D6D}"/>
            </a:ext>
          </a:extLst>
        </xdr:cNvPr>
        <xdr:cNvSpPr txBox="1">
          <a:spLocks noChangeArrowheads="1"/>
        </xdr:cNvSpPr>
      </xdr:nvSpPr>
      <xdr:spPr bwMode="auto">
        <a:xfrm>
          <a:off x="24384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4"/>
    <xdr:sp macro="" textlink="">
      <xdr:nvSpPr>
        <xdr:cNvPr id="313" name="Text Box 94">
          <a:extLst>
            <a:ext uri="{FF2B5EF4-FFF2-40B4-BE49-F238E27FC236}">
              <a16:creationId xmlns:a16="http://schemas.microsoft.com/office/drawing/2014/main" id="{AF303BF6-DF17-437B-9D27-B1FD578A32E5}"/>
            </a:ext>
          </a:extLst>
        </xdr:cNvPr>
        <xdr:cNvSpPr txBox="1">
          <a:spLocks noChangeArrowheads="1"/>
        </xdr:cNvSpPr>
      </xdr:nvSpPr>
      <xdr:spPr bwMode="auto">
        <a:xfrm>
          <a:off x="24384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4"/>
    <xdr:sp macro="" textlink="">
      <xdr:nvSpPr>
        <xdr:cNvPr id="314" name="Text Box 87">
          <a:extLst>
            <a:ext uri="{FF2B5EF4-FFF2-40B4-BE49-F238E27FC236}">
              <a16:creationId xmlns:a16="http://schemas.microsoft.com/office/drawing/2014/main" id="{F1934578-BC62-4CD1-9730-3CC5369AE37D}"/>
            </a:ext>
          </a:extLst>
        </xdr:cNvPr>
        <xdr:cNvSpPr txBox="1">
          <a:spLocks noChangeArrowheads="1"/>
        </xdr:cNvSpPr>
      </xdr:nvSpPr>
      <xdr:spPr bwMode="auto">
        <a:xfrm>
          <a:off x="18288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4"/>
    <xdr:sp macro="" textlink="">
      <xdr:nvSpPr>
        <xdr:cNvPr id="315" name="Text Box 88">
          <a:extLst>
            <a:ext uri="{FF2B5EF4-FFF2-40B4-BE49-F238E27FC236}">
              <a16:creationId xmlns:a16="http://schemas.microsoft.com/office/drawing/2014/main" id="{91B5BFB8-5305-4442-9850-641C41B218FF}"/>
            </a:ext>
          </a:extLst>
        </xdr:cNvPr>
        <xdr:cNvSpPr txBox="1">
          <a:spLocks noChangeArrowheads="1"/>
        </xdr:cNvSpPr>
      </xdr:nvSpPr>
      <xdr:spPr bwMode="auto">
        <a:xfrm>
          <a:off x="18288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4"/>
    <xdr:sp macro="" textlink="">
      <xdr:nvSpPr>
        <xdr:cNvPr id="316" name="Text Box 89">
          <a:extLst>
            <a:ext uri="{FF2B5EF4-FFF2-40B4-BE49-F238E27FC236}">
              <a16:creationId xmlns:a16="http://schemas.microsoft.com/office/drawing/2014/main" id="{4FB4B1D7-8EE8-420B-957C-017BC9D99481}"/>
            </a:ext>
          </a:extLst>
        </xdr:cNvPr>
        <xdr:cNvSpPr txBox="1">
          <a:spLocks noChangeArrowheads="1"/>
        </xdr:cNvSpPr>
      </xdr:nvSpPr>
      <xdr:spPr bwMode="auto">
        <a:xfrm>
          <a:off x="18288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4"/>
    <xdr:sp macro="" textlink="">
      <xdr:nvSpPr>
        <xdr:cNvPr id="317" name="Text Box 90">
          <a:extLst>
            <a:ext uri="{FF2B5EF4-FFF2-40B4-BE49-F238E27FC236}">
              <a16:creationId xmlns:a16="http://schemas.microsoft.com/office/drawing/2014/main" id="{715FEC9D-08F5-4767-96F9-5D01642A852B}"/>
            </a:ext>
          </a:extLst>
        </xdr:cNvPr>
        <xdr:cNvSpPr txBox="1">
          <a:spLocks noChangeArrowheads="1"/>
        </xdr:cNvSpPr>
      </xdr:nvSpPr>
      <xdr:spPr bwMode="auto">
        <a:xfrm>
          <a:off x="18288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4"/>
    <xdr:sp macro="" textlink="">
      <xdr:nvSpPr>
        <xdr:cNvPr id="318" name="Text Box 91">
          <a:extLst>
            <a:ext uri="{FF2B5EF4-FFF2-40B4-BE49-F238E27FC236}">
              <a16:creationId xmlns:a16="http://schemas.microsoft.com/office/drawing/2014/main" id="{66D00B1C-AA05-495B-9EED-50D0DCF78D0C}"/>
            </a:ext>
          </a:extLst>
        </xdr:cNvPr>
        <xdr:cNvSpPr txBox="1">
          <a:spLocks noChangeArrowheads="1"/>
        </xdr:cNvSpPr>
      </xdr:nvSpPr>
      <xdr:spPr bwMode="auto">
        <a:xfrm>
          <a:off x="24384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4"/>
    <xdr:sp macro="" textlink="">
      <xdr:nvSpPr>
        <xdr:cNvPr id="319" name="Text Box 92">
          <a:extLst>
            <a:ext uri="{FF2B5EF4-FFF2-40B4-BE49-F238E27FC236}">
              <a16:creationId xmlns:a16="http://schemas.microsoft.com/office/drawing/2014/main" id="{E87C37C7-2D76-4399-862C-60BD47B01E18}"/>
            </a:ext>
          </a:extLst>
        </xdr:cNvPr>
        <xdr:cNvSpPr txBox="1">
          <a:spLocks noChangeArrowheads="1"/>
        </xdr:cNvSpPr>
      </xdr:nvSpPr>
      <xdr:spPr bwMode="auto">
        <a:xfrm>
          <a:off x="24384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4"/>
    <xdr:sp macro="" textlink="">
      <xdr:nvSpPr>
        <xdr:cNvPr id="320" name="Text Box 93">
          <a:extLst>
            <a:ext uri="{FF2B5EF4-FFF2-40B4-BE49-F238E27FC236}">
              <a16:creationId xmlns:a16="http://schemas.microsoft.com/office/drawing/2014/main" id="{846C0621-0464-4685-8A8B-7AB5F57376A0}"/>
            </a:ext>
          </a:extLst>
        </xdr:cNvPr>
        <xdr:cNvSpPr txBox="1">
          <a:spLocks noChangeArrowheads="1"/>
        </xdr:cNvSpPr>
      </xdr:nvSpPr>
      <xdr:spPr bwMode="auto">
        <a:xfrm>
          <a:off x="24384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4"/>
    <xdr:sp macro="" textlink="">
      <xdr:nvSpPr>
        <xdr:cNvPr id="321" name="Text Box 94">
          <a:extLst>
            <a:ext uri="{FF2B5EF4-FFF2-40B4-BE49-F238E27FC236}">
              <a16:creationId xmlns:a16="http://schemas.microsoft.com/office/drawing/2014/main" id="{16B63412-4501-4E14-9366-A77105EB669C}"/>
            </a:ext>
          </a:extLst>
        </xdr:cNvPr>
        <xdr:cNvSpPr txBox="1">
          <a:spLocks noChangeArrowheads="1"/>
        </xdr:cNvSpPr>
      </xdr:nvSpPr>
      <xdr:spPr bwMode="auto">
        <a:xfrm>
          <a:off x="24384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4"/>
    <xdr:sp macro="" textlink="">
      <xdr:nvSpPr>
        <xdr:cNvPr id="322" name="Text Box 87">
          <a:extLst>
            <a:ext uri="{FF2B5EF4-FFF2-40B4-BE49-F238E27FC236}">
              <a16:creationId xmlns:a16="http://schemas.microsoft.com/office/drawing/2014/main" id="{4F7667C0-2A51-457F-8332-D68414910648}"/>
            </a:ext>
          </a:extLst>
        </xdr:cNvPr>
        <xdr:cNvSpPr txBox="1">
          <a:spLocks noChangeArrowheads="1"/>
        </xdr:cNvSpPr>
      </xdr:nvSpPr>
      <xdr:spPr bwMode="auto">
        <a:xfrm>
          <a:off x="18288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4"/>
    <xdr:sp macro="" textlink="">
      <xdr:nvSpPr>
        <xdr:cNvPr id="323" name="Text Box 88">
          <a:extLst>
            <a:ext uri="{FF2B5EF4-FFF2-40B4-BE49-F238E27FC236}">
              <a16:creationId xmlns:a16="http://schemas.microsoft.com/office/drawing/2014/main" id="{B9245609-1110-4A68-9789-6EAD26E696A4}"/>
            </a:ext>
          </a:extLst>
        </xdr:cNvPr>
        <xdr:cNvSpPr txBox="1">
          <a:spLocks noChangeArrowheads="1"/>
        </xdr:cNvSpPr>
      </xdr:nvSpPr>
      <xdr:spPr bwMode="auto">
        <a:xfrm>
          <a:off x="18288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4"/>
    <xdr:sp macro="" textlink="">
      <xdr:nvSpPr>
        <xdr:cNvPr id="324" name="Text Box 89">
          <a:extLst>
            <a:ext uri="{FF2B5EF4-FFF2-40B4-BE49-F238E27FC236}">
              <a16:creationId xmlns:a16="http://schemas.microsoft.com/office/drawing/2014/main" id="{92FA581C-430B-4DFD-8960-877527AD8629}"/>
            </a:ext>
          </a:extLst>
        </xdr:cNvPr>
        <xdr:cNvSpPr txBox="1">
          <a:spLocks noChangeArrowheads="1"/>
        </xdr:cNvSpPr>
      </xdr:nvSpPr>
      <xdr:spPr bwMode="auto">
        <a:xfrm>
          <a:off x="18288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4"/>
    <xdr:sp macro="" textlink="">
      <xdr:nvSpPr>
        <xdr:cNvPr id="325" name="Text Box 90">
          <a:extLst>
            <a:ext uri="{FF2B5EF4-FFF2-40B4-BE49-F238E27FC236}">
              <a16:creationId xmlns:a16="http://schemas.microsoft.com/office/drawing/2014/main" id="{C46F0490-4AE1-48A3-8B9D-DAE92560138E}"/>
            </a:ext>
          </a:extLst>
        </xdr:cNvPr>
        <xdr:cNvSpPr txBox="1">
          <a:spLocks noChangeArrowheads="1"/>
        </xdr:cNvSpPr>
      </xdr:nvSpPr>
      <xdr:spPr bwMode="auto">
        <a:xfrm>
          <a:off x="18288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4"/>
    <xdr:sp macro="" textlink="">
      <xdr:nvSpPr>
        <xdr:cNvPr id="326" name="Text Box 91">
          <a:extLst>
            <a:ext uri="{FF2B5EF4-FFF2-40B4-BE49-F238E27FC236}">
              <a16:creationId xmlns:a16="http://schemas.microsoft.com/office/drawing/2014/main" id="{C1B13F02-F75D-4B1C-9501-9B0364AE2D07}"/>
            </a:ext>
          </a:extLst>
        </xdr:cNvPr>
        <xdr:cNvSpPr txBox="1">
          <a:spLocks noChangeArrowheads="1"/>
        </xdr:cNvSpPr>
      </xdr:nvSpPr>
      <xdr:spPr bwMode="auto">
        <a:xfrm>
          <a:off x="24384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4"/>
    <xdr:sp macro="" textlink="">
      <xdr:nvSpPr>
        <xdr:cNvPr id="327" name="Text Box 92">
          <a:extLst>
            <a:ext uri="{FF2B5EF4-FFF2-40B4-BE49-F238E27FC236}">
              <a16:creationId xmlns:a16="http://schemas.microsoft.com/office/drawing/2014/main" id="{B52F5405-747E-4FA1-BFF9-DF7405BDF371}"/>
            </a:ext>
          </a:extLst>
        </xdr:cNvPr>
        <xdr:cNvSpPr txBox="1">
          <a:spLocks noChangeArrowheads="1"/>
        </xdr:cNvSpPr>
      </xdr:nvSpPr>
      <xdr:spPr bwMode="auto">
        <a:xfrm>
          <a:off x="24384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4"/>
    <xdr:sp macro="" textlink="">
      <xdr:nvSpPr>
        <xdr:cNvPr id="328" name="Text Box 93">
          <a:extLst>
            <a:ext uri="{FF2B5EF4-FFF2-40B4-BE49-F238E27FC236}">
              <a16:creationId xmlns:a16="http://schemas.microsoft.com/office/drawing/2014/main" id="{7D26188F-6957-48CD-BB09-58EBF0A7BE6F}"/>
            </a:ext>
          </a:extLst>
        </xdr:cNvPr>
        <xdr:cNvSpPr txBox="1">
          <a:spLocks noChangeArrowheads="1"/>
        </xdr:cNvSpPr>
      </xdr:nvSpPr>
      <xdr:spPr bwMode="auto">
        <a:xfrm>
          <a:off x="24384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4"/>
    <xdr:sp macro="" textlink="">
      <xdr:nvSpPr>
        <xdr:cNvPr id="329" name="Text Box 94">
          <a:extLst>
            <a:ext uri="{FF2B5EF4-FFF2-40B4-BE49-F238E27FC236}">
              <a16:creationId xmlns:a16="http://schemas.microsoft.com/office/drawing/2014/main" id="{7DBCD65F-13B3-480B-8DB3-BFBC33375BD7}"/>
            </a:ext>
          </a:extLst>
        </xdr:cNvPr>
        <xdr:cNvSpPr txBox="1">
          <a:spLocks noChangeArrowheads="1"/>
        </xdr:cNvSpPr>
      </xdr:nvSpPr>
      <xdr:spPr bwMode="auto">
        <a:xfrm>
          <a:off x="24384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4"/>
    <xdr:sp macro="" textlink="">
      <xdr:nvSpPr>
        <xdr:cNvPr id="330" name="Text Box 87">
          <a:extLst>
            <a:ext uri="{FF2B5EF4-FFF2-40B4-BE49-F238E27FC236}">
              <a16:creationId xmlns:a16="http://schemas.microsoft.com/office/drawing/2014/main" id="{87BEB8B4-20E9-44EF-A220-F5D6E994E980}"/>
            </a:ext>
          </a:extLst>
        </xdr:cNvPr>
        <xdr:cNvSpPr txBox="1">
          <a:spLocks noChangeArrowheads="1"/>
        </xdr:cNvSpPr>
      </xdr:nvSpPr>
      <xdr:spPr bwMode="auto">
        <a:xfrm>
          <a:off x="18288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4"/>
    <xdr:sp macro="" textlink="">
      <xdr:nvSpPr>
        <xdr:cNvPr id="331" name="Text Box 88">
          <a:extLst>
            <a:ext uri="{FF2B5EF4-FFF2-40B4-BE49-F238E27FC236}">
              <a16:creationId xmlns:a16="http://schemas.microsoft.com/office/drawing/2014/main" id="{EBCF3A04-D335-4E41-B6D7-6814C44BBF11}"/>
            </a:ext>
          </a:extLst>
        </xdr:cNvPr>
        <xdr:cNvSpPr txBox="1">
          <a:spLocks noChangeArrowheads="1"/>
        </xdr:cNvSpPr>
      </xdr:nvSpPr>
      <xdr:spPr bwMode="auto">
        <a:xfrm>
          <a:off x="18288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4"/>
    <xdr:sp macro="" textlink="">
      <xdr:nvSpPr>
        <xdr:cNvPr id="332" name="Text Box 89">
          <a:extLst>
            <a:ext uri="{FF2B5EF4-FFF2-40B4-BE49-F238E27FC236}">
              <a16:creationId xmlns:a16="http://schemas.microsoft.com/office/drawing/2014/main" id="{0E4FE33A-C943-4303-ADE4-465EB3E46E0B}"/>
            </a:ext>
          </a:extLst>
        </xdr:cNvPr>
        <xdr:cNvSpPr txBox="1">
          <a:spLocks noChangeArrowheads="1"/>
        </xdr:cNvSpPr>
      </xdr:nvSpPr>
      <xdr:spPr bwMode="auto">
        <a:xfrm>
          <a:off x="18288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4"/>
    <xdr:sp macro="" textlink="">
      <xdr:nvSpPr>
        <xdr:cNvPr id="333" name="Text Box 90">
          <a:extLst>
            <a:ext uri="{FF2B5EF4-FFF2-40B4-BE49-F238E27FC236}">
              <a16:creationId xmlns:a16="http://schemas.microsoft.com/office/drawing/2014/main" id="{194D71F2-52F8-4815-AC47-D88BEF25BF85}"/>
            </a:ext>
          </a:extLst>
        </xdr:cNvPr>
        <xdr:cNvSpPr txBox="1">
          <a:spLocks noChangeArrowheads="1"/>
        </xdr:cNvSpPr>
      </xdr:nvSpPr>
      <xdr:spPr bwMode="auto">
        <a:xfrm>
          <a:off x="18288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4"/>
    <xdr:sp macro="" textlink="">
      <xdr:nvSpPr>
        <xdr:cNvPr id="334" name="Text Box 91">
          <a:extLst>
            <a:ext uri="{FF2B5EF4-FFF2-40B4-BE49-F238E27FC236}">
              <a16:creationId xmlns:a16="http://schemas.microsoft.com/office/drawing/2014/main" id="{1C91D9C2-C119-4F5C-B29A-F590EC55A3F2}"/>
            </a:ext>
          </a:extLst>
        </xdr:cNvPr>
        <xdr:cNvSpPr txBox="1">
          <a:spLocks noChangeArrowheads="1"/>
        </xdr:cNvSpPr>
      </xdr:nvSpPr>
      <xdr:spPr bwMode="auto">
        <a:xfrm>
          <a:off x="24384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4"/>
    <xdr:sp macro="" textlink="">
      <xdr:nvSpPr>
        <xdr:cNvPr id="335" name="Text Box 92">
          <a:extLst>
            <a:ext uri="{FF2B5EF4-FFF2-40B4-BE49-F238E27FC236}">
              <a16:creationId xmlns:a16="http://schemas.microsoft.com/office/drawing/2014/main" id="{A285A154-1670-4E0C-A5CA-38942D8D3FDB}"/>
            </a:ext>
          </a:extLst>
        </xdr:cNvPr>
        <xdr:cNvSpPr txBox="1">
          <a:spLocks noChangeArrowheads="1"/>
        </xdr:cNvSpPr>
      </xdr:nvSpPr>
      <xdr:spPr bwMode="auto">
        <a:xfrm>
          <a:off x="24384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4"/>
    <xdr:sp macro="" textlink="">
      <xdr:nvSpPr>
        <xdr:cNvPr id="336" name="Text Box 93">
          <a:extLst>
            <a:ext uri="{FF2B5EF4-FFF2-40B4-BE49-F238E27FC236}">
              <a16:creationId xmlns:a16="http://schemas.microsoft.com/office/drawing/2014/main" id="{826A41ED-0DF1-4667-B7F0-C7E74FB7D745}"/>
            </a:ext>
          </a:extLst>
        </xdr:cNvPr>
        <xdr:cNvSpPr txBox="1">
          <a:spLocks noChangeArrowheads="1"/>
        </xdr:cNvSpPr>
      </xdr:nvSpPr>
      <xdr:spPr bwMode="auto">
        <a:xfrm>
          <a:off x="24384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4"/>
    <xdr:sp macro="" textlink="">
      <xdr:nvSpPr>
        <xdr:cNvPr id="337" name="Text Box 94">
          <a:extLst>
            <a:ext uri="{FF2B5EF4-FFF2-40B4-BE49-F238E27FC236}">
              <a16:creationId xmlns:a16="http://schemas.microsoft.com/office/drawing/2014/main" id="{D96FFCC6-DB01-4884-924C-49374FA04243}"/>
            </a:ext>
          </a:extLst>
        </xdr:cNvPr>
        <xdr:cNvSpPr txBox="1">
          <a:spLocks noChangeArrowheads="1"/>
        </xdr:cNvSpPr>
      </xdr:nvSpPr>
      <xdr:spPr bwMode="auto">
        <a:xfrm>
          <a:off x="24384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4"/>
    <xdr:sp macro="" textlink="">
      <xdr:nvSpPr>
        <xdr:cNvPr id="338" name="Text Box 87">
          <a:extLst>
            <a:ext uri="{FF2B5EF4-FFF2-40B4-BE49-F238E27FC236}">
              <a16:creationId xmlns:a16="http://schemas.microsoft.com/office/drawing/2014/main" id="{C6330E8D-4272-4E3B-BB1E-2C16E7933AA6}"/>
            </a:ext>
          </a:extLst>
        </xdr:cNvPr>
        <xdr:cNvSpPr txBox="1">
          <a:spLocks noChangeArrowheads="1"/>
        </xdr:cNvSpPr>
      </xdr:nvSpPr>
      <xdr:spPr bwMode="auto">
        <a:xfrm>
          <a:off x="18288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4"/>
    <xdr:sp macro="" textlink="">
      <xdr:nvSpPr>
        <xdr:cNvPr id="339" name="Text Box 88">
          <a:extLst>
            <a:ext uri="{FF2B5EF4-FFF2-40B4-BE49-F238E27FC236}">
              <a16:creationId xmlns:a16="http://schemas.microsoft.com/office/drawing/2014/main" id="{3B10DB20-67C8-4CFC-AB26-C23F035AF25B}"/>
            </a:ext>
          </a:extLst>
        </xdr:cNvPr>
        <xdr:cNvSpPr txBox="1">
          <a:spLocks noChangeArrowheads="1"/>
        </xdr:cNvSpPr>
      </xdr:nvSpPr>
      <xdr:spPr bwMode="auto">
        <a:xfrm>
          <a:off x="18288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4"/>
    <xdr:sp macro="" textlink="">
      <xdr:nvSpPr>
        <xdr:cNvPr id="340" name="Text Box 89">
          <a:extLst>
            <a:ext uri="{FF2B5EF4-FFF2-40B4-BE49-F238E27FC236}">
              <a16:creationId xmlns:a16="http://schemas.microsoft.com/office/drawing/2014/main" id="{CF77203A-5B26-4204-B03C-DA2FCA71C858}"/>
            </a:ext>
          </a:extLst>
        </xdr:cNvPr>
        <xdr:cNvSpPr txBox="1">
          <a:spLocks noChangeArrowheads="1"/>
        </xdr:cNvSpPr>
      </xdr:nvSpPr>
      <xdr:spPr bwMode="auto">
        <a:xfrm>
          <a:off x="18288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4"/>
    <xdr:sp macro="" textlink="">
      <xdr:nvSpPr>
        <xdr:cNvPr id="341" name="Text Box 90">
          <a:extLst>
            <a:ext uri="{FF2B5EF4-FFF2-40B4-BE49-F238E27FC236}">
              <a16:creationId xmlns:a16="http://schemas.microsoft.com/office/drawing/2014/main" id="{82E52C62-82D7-4FC2-A26A-D67D412FA028}"/>
            </a:ext>
          </a:extLst>
        </xdr:cNvPr>
        <xdr:cNvSpPr txBox="1">
          <a:spLocks noChangeArrowheads="1"/>
        </xdr:cNvSpPr>
      </xdr:nvSpPr>
      <xdr:spPr bwMode="auto">
        <a:xfrm>
          <a:off x="18288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4"/>
    <xdr:sp macro="" textlink="">
      <xdr:nvSpPr>
        <xdr:cNvPr id="342" name="Text Box 91">
          <a:extLst>
            <a:ext uri="{FF2B5EF4-FFF2-40B4-BE49-F238E27FC236}">
              <a16:creationId xmlns:a16="http://schemas.microsoft.com/office/drawing/2014/main" id="{48D1FB80-9D2B-4B80-879D-D628AFB87F8E}"/>
            </a:ext>
          </a:extLst>
        </xdr:cNvPr>
        <xdr:cNvSpPr txBox="1">
          <a:spLocks noChangeArrowheads="1"/>
        </xdr:cNvSpPr>
      </xdr:nvSpPr>
      <xdr:spPr bwMode="auto">
        <a:xfrm>
          <a:off x="24384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4"/>
    <xdr:sp macro="" textlink="">
      <xdr:nvSpPr>
        <xdr:cNvPr id="343" name="Text Box 92">
          <a:extLst>
            <a:ext uri="{FF2B5EF4-FFF2-40B4-BE49-F238E27FC236}">
              <a16:creationId xmlns:a16="http://schemas.microsoft.com/office/drawing/2014/main" id="{18250FAB-3794-4698-9CFC-6CCB1421187A}"/>
            </a:ext>
          </a:extLst>
        </xdr:cNvPr>
        <xdr:cNvSpPr txBox="1">
          <a:spLocks noChangeArrowheads="1"/>
        </xdr:cNvSpPr>
      </xdr:nvSpPr>
      <xdr:spPr bwMode="auto">
        <a:xfrm>
          <a:off x="24384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4"/>
    <xdr:sp macro="" textlink="">
      <xdr:nvSpPr>
        <xdr:cNvPr id="344" name="Text Box 93">
          <a:extLst>
            <a:ext uri="{FF2B5EF4-FFF2-40B4-BE49-F238E27FC236}">
              <a16:creationId xmlns:a16="http://schemas.microsoft.com/office/drawing/2014/main" id="{C36939B2-6A8D-4EC3-98FF-B877A3B8C1DF}"/>
            </a:ext>
          </a:extLst>
        </xdr:cNvPr>
        <xdr:cNvSpPr txBox="1">
          <a:spLocks noChangeArrowheads="1"/>
        </xdr:cNvSpPr>
      </xdr:nvSpPr>
      <xdr:spPr bwMode="auto">
        <a:xfrm>
          <a:off x="24384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4"/>
    <xdr:sp macro="" textlink="">
      <xdr:nvSpPr>
        <xdr:cNvPr id="345" name="Text Box 94">
          <a:extLst>
            <a:ext uri="{FF2B5EF4-FFF2-40B4-BE49-F238E27FC236}">
              <a16:creationId xmlns:a16="http://schemas.microsoft.com/office/drawing/2014/main" id="{A44140AB-9DD2-4C6B-B192-3125AD53DD51}"/>
            </a:ext>
          </a:extLst>
        </xdr:cNvPr>
        <xdr:cNvSpPr txBox="1">
          <a:spLocks noChangeArrowheads="1"/>
        </xdr:cNvSpPr>
      </xdr:nvSpPr>
      <xdr:spPr bwMode="auto">
        <a:xfrm>
          <a:off x="24384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4"/>
    <xdr:sp macro="" textlink="">
      <xdr:nvSpPr>
        <xdr:cNvPr id="346" name="Text Box 87">
          <a:extLst>
            <a:ext uri="{FF2B5EF4-FFF2-40B4-BE49-F238E27FC236}">
              <a16:creationId xmlns:a16="http://schemas.microsoft.com/office/drawing/2014/main" id="{196B4505-B4C9-434A-A724-C3E72803C4A8}"/>
            </a:ext>
          </a:extLst>
        </xdr:cNvPr>
        <xdr:cNvSpPr txBox="1">
          <a:spLocks noChangeArrowheads="1"/>
        </xdr:cNvSpPr>
      </xdr:nvSpPr>
      <xdr:spPr bwMode="auto">
        <a:xfrm>
          <a:off x="18288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4"/>
    <xdr:sp macro="" textlink="">
      <xdr:nvSpPr>
        <xdr:cNvPr id="347" name="Text Box 88">
          <a:extLst>
            <a:ext uri="{FF2B5EF4-FFF2-40B4-BE49-F238E27FC236}">
              <a16:creationId xmlns:a16="http://schemas.microsoft.com/office/drawing/2014/main" id="{8E739422-BC72-4686-97D6-0AC3874BE5C0}"/>
            </a:ext>
          </a:extLst>
        </xdr:cNvPr>
        <xdr:cNvSpPr txBox="1">
          <a:spLocks noChangeArrowheads="1"/>
        </xdr:cNvSpPr>
      </xdr:nvSpPr>
      <xdr:spPr bwMode="auto">
        <a:xfrm>
          <a:off x="18288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4"/>
    <xdr:sp macro="" textlink="">
      <xdr:nvSpPr>
        <xdr:cNvPr id="348" name="Text Box 89">
          <a:extLst>
            <a:ext uri="{FF2B5EF4-FFF2-40B4-BE49-F238E27FC236}">
              <a16:creationId xmlns:a16="http://schemas.microsoft.com/office/drawing/2014/main" id="{9C465F1A-E97A-4688-B534-C727F0D30142}"/>
            </a:ext>
          </a:extLst>
        </xdr:cNvPr>
        <xdr:cNvSpPr txBox="1">
          <a:spLocks noChangeArrowheads="1"/>
        </xdr:cNvSpPr>
      </xdr:nvSpPr>
      <xdr:spPr bwMode="auto">
        <a:xfrm>
          <a:off x="18288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4"/>
    <xdr:sp macro="" textlink="">
      <xdr:nvSpPr>
        <xdr:cNvPr id="349" name="Text Box 90">
          <a:extLst>
            <a:ext uri="{FF2B5EF4-FFF2-40B4-BE49-F238E27FC236}">
              <a16:creationId xmlns:a16="http://schemas.microsoft.com/office/drawing/2014/main" id="{8AADDFAF-4958-4FAB-BC27-0F74054B284D}"/>
            </a:ext>
          </a:extLst>
        </xdr:cNvPr>
        <xdr:cNvSpPr txBox="1">
          <a:spLocks noChangeArrowheads="1"/>
        </xdr:cNvSpPr>
      </xdr:nvSpPr>
      <xdr:spPr bwMode="auto">
        <a:xfrm>
          <a:off x="18288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4"/>
    <xdr:sp macro="" textlink="">
      <xdr:nvSpPr>
        <xdr:cNvPr id="350" name="Text Box 91">
          <a:extLst>
            <a:ext uri="{FF2B5EF4-FFF2-40B4-BE49-F238E27FC236}">
              <a16:creationId xmlns:a16="http://schemas.microsoft.com/office/drawing/2014/main" id="{9E855C75-7403-42D6-B055-62AC2B2A53BB}"/>
            </a:ext>
          </a:extLst>
        </xdr:cNvPr>
        <xdr:cNvSpPr txBox="1">
          <a:spLocks noChangeArrowheads="1"/>
        </xdr:cNvSpPr>
      </xdr:nvSpPr>
      <xdr:spPr bwMode="auto">
        <a:xfrm>
          <a:off x="24384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4"/>
    <xdr:sp macro="" textlink="">
      <xdr:nvSpPr>
        <xdr:cNvPr id="351" name="Text Box 92">
          <a:extLst>
            <a:ext uri="{FF2B5EF4-FFF2-40B4-BE49-F238E27FC236}">
              <a16:creationId xmlns:a16="http://schemas.microsoft.com/office/drawing/2014/main" id="{CBF96937-E6D2-4F86-B910-70D0E5C9D26C}"/>
            </a:ext>
          </a:extLst>
        </xdr:cNvPr>
        <xdr:cNvSpPr txBox="1">
          <a:spLocks noChangeArrowheads="1"/>
        </xdr:cNvSpPr>
      </xdr:nvSpPr>
      <xdr:spPr bwMode="auto">
        <a:xfrm>
          <a:off x="24384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4"/>
    <xdr:sp macro="" textlink="">
      <xdr:nvSpPr>
        <xdr:cNvPr id="352" name="Text Box 93">
          <a:extLst>
            <a:ext uri="{FF2B5EF4-FFF2-40B4-BE49-F238E27FC236}">
              <a16:creationId xmlns:a16="http://schemas.microsoft.com/office/drawing/2014/main" id="{1B27B67E-A30D-4EC3-8C50-1AF23B973F05}"/>
            </a:ext>
          </a:extLst>
        </xdr:cNvPr>
        <xdr:cNvSpPr txBox="1">
          <a:spLocks noChangeArrowheads="1"/>
        </xdr:cNvSpPr>
      </xdr:nvSpPr>
      <xdr:spPr bwMode="auto">
        <a:xfrm>
          <a:off x="24384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4"/>
    <xdr:sp macro="" textlink="">
      <xdr:nvSpPr>
        <xdr:cNvPr id="353" name="Text Box 94">
          <a:extLst>
            <a:ext uri="{FF2B5EF4-FFF2-40B4-BE49-F238E27FC236}">
              <a16:creationId xmlns:a16="http://schemas.microsoft.com/office/drawing/2014/main" id="{C9058500-F40B-4E55-841B-4518C7DCF684}"/>
            </a:ext>
          </a:extLst>
        </xdr:cNvPr>
        <xdr:cNvSpPr txBox="1">
          <a:spLocks noChangeArrowheads="1"/>
        </xdr:cNvSpPr>
      </xdr:nvSpPr>
      <xdr:spPr bwMode="auto">
        <a:xfrm>
          <a:off x="24384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4"/>
    <xdr:sp macro="" textlink="">
      <xdr:nvSpPr>
        <xdr:cNvPr id="354" name="Text Box 87">
          <a:extLst>
            <a:ext uri="{FF2B5EF4-FFF2-40B4-BE49-F238E27FC236}">
              <a16:creationId xmlns:a16="http://schemas.microsoft.com/office/drawing/2014/main" id="{3D99112F-98E6-4B5F-9210-EF3CBD1E14F8}"/>
            </a:ext>
          </a:extLst>
        </xdr:cNvPr>
        <xdr:cNvSpPr txBox="1">
          <a:spLocks noChangeArrowheads="1"/>
        </xdr:cNvSpPr>
      </xdr:nvSpPr>
      <xdr:spPr bwMode="auto">
        <a:xfrm>
          <a:off x="18288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4"/>
    <xdr:sp macro="" textlink="">
      <xdr:nvSpPr>
        <xdr:cNvPr id="355" name="Text Box 88">
          <a:extLst>
            <a:ext uri="{FF2B5EF4-FFF2-40B4-BE49-F238E27FC236}">
              <a16:creationId xmlns:a16="http://schemas.microsoft.com/office/drawing/2014/main" id="{DCF19826-ABA7-47F7-A889-CE63F20D179C}"/>
            </a:ext>
          </a:extLst>
        </xdr:cNvPr>
        <xdr:cNvSpPr txBox="1">
          <a:spLocks noChangeArrowheads="1"/>
        </xdr:cNvSpPr>
      </xdr:nvSpPr>
      <xdr:spPr bwMode="auto">
        <a:xfrm>
          <a:off x="18288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4"/>
    <xdr:sp macro="" textlink="">
      <xdr:nvSpPr>
        <xdr:cNvPr id="356" name="Text Box 89">
          <a:extLst>
            <a:ext uri="{FF2B5EF4-FFF2-40B4-BE49-F238E27FC236}">
              <a16:creationId xmlns:a16="http://schemas.microsoft.com/office/drawing/2014/main" id="{096A0724-DC0D-48CC-B7A6-EB37AD6095E6}"/>
            </a:ext>
          </a:extLst>
        </xdr:cNvPr>
        <xdr:cNvSpPr txBox="1">
          <a:spLocks noChangeArrowheads="1"/>
        </xdr:cNvSpPr>
      </xdr:nvSpPr>
      <xdr:spPr bwMode="auto">
        <a:xfrm>
          <a:off x="18288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4"/>
    <xdr:sp macro="" textlink="">
      <xdr:nvSpPr>
        <xdr:cNvPr id="357" name="Text Box 90">
          <a:extLst>
            <a:ext uri="{FF2B5EF4-FFF2-40B4-BE49-F238E27FC236}">
              <a16:creationId xmlns:a16="http://schemas.microsoft.com/office/drawing/2014/main" id="{2BD40E08-033E-41D9-B81D-9E47CD60EF3D}"/>
            </a:ext>
          </a:extLst>
        </xdr:cNvPr>
        <xdr:cNvSpPr txBox="1">
          <a:spLocks noChangeArrowheads="1"/>
        </xdr:cNvSpPr>
      </xdr:nvSpPr>
      <xdr:spPr bwMode="auto">
        <a:xfrm>
          <a:off x="18288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4"/>
    <xdr:sp macro="" textlink="">
      <xdr:nvSpPr>
        <xdr:cNvPr id="358" name="Text Box 91">
          <a:extLst>
            <a:ext uri="{FF2B5EF4-FFF2-40B4-BE49-F238E27FC236}">
              <a16:creationId xmlns:a16="http://schemas.microsoft.com/office/drawing/2014/main" id="{CB6485D0-72A9-4448-827E-6C15FE347173}"/>
            </a:ext>
          </a:extLst>
        </xdr:cNvPr>
        <xdr:cNvSpPr txBox="1">
          <a:spLocks noChangeArrowheads="1"/>
        </xdr:cNvSpPr>
      </xdr:nvSpPr>
      <xdr:spPr bwMode="auto">
        <a:xfrm>
          <a:off x="24384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4"/>
    <xdr:sp macro="" textlink="">
      <xdr:nvSpPr>
        <xdr:cNvPr id="359" name="Text Box 92">
          <a:extLst>
            <a:ext uri="{FF2B5EF4-FFF2-40B4-BE49-F238E27FC236}">
              <a16:creationId xmlns:a16="http://schemas.microsoft.com/office/drawing/2014/main" id="{B8592061-AD05-4A35-AF00-2A8B5F1B1CEC}"/>
            </a:ext>
          </a:extLst>
        </xdr:cNvPr>
        <xdr:cNvSpPr txBox="1">
          <a:spLocks noChangeArrowheads="1"/>
        </xdr:cNvSpPr>
      </xdr:nvSpPr>
      <xdr:spPr bwMode="auto">
        <a:xfrm>
          <a:off x="24384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4"/>
    <xdr:sp macro="" textlink="">
      <xdr:nvSpPr>
        <xdr:cNvPr id="360" name="Text Box 93">
          <a:extLst>
            <a:ext uri="{FF2B5EF4-FFF2-40B4-BE49-F238E27FC236}">
              <a16:creationId xmlns:a16="http://schemas.microsoft.com/office/drawing/2014/main" id="{FC18A3A8-87A5-4B36-B32D-0D8E3D7E0FDC}"/>
            </a:ext>
          </a:extLst>
        </xdr:cNvPr>
        <xdr:cNvSpPr txBox="1">
          <a:spLocks noChangeArrowheads="1"/>
        </xdr:cNvSpPr>
      </xdr:nvSpPr>
      <xdr:spPr bwMode="auto">
        <a:xfrm>
          <a:off x="24384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4"/>
    <xdr:sp macro="" textlink="">
      <xdr:nvSpPr>
        <xdr:cNvPr id="361" name="Text Box 94">
          <a:extLst>
            <a:ext uri="{FF2B5EF4-FFF2-40B4-BE49-F238E27FC236}">
              <a16:creationId xmlns:a16="http://schemas.microsoft.com/office/drawing/2014/main" id="{3E50FF06-CFBB-478A-8687-CFC7CC964141}"/>
            </a:ext>
          </a:extLst>
        </xdr:cNvPr>
        <xdr:cNvSpPr txBox="1">
          <a:spLocks noChangeArrowheads="1"/>
        </xdr:cNvSpPr>
      </xdr:nvSpPr>
      <xdr:spPr bwMode="auto">
        <a:xfrm>
          <a:off x="24384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4"/>
    <xdr:sp macro="" textlink="">
      <xdr:nvSpPr>
        <xdr:cNvPr id="362" name="Text Box 87">
          <a:extLst>
            <a:ext uri="{FF2B5EF4-FFF2-40B4-BE49-F238E27FC236}">
              <a16:creationId xmlns:a16="http://schemas.microsoft.com/office/drawing/2014/main" id="{FFE59F47-564B-4D99-B4BC-49DE52CED3A4}"/>
            </a:ext>
          </a:extLst>
        </xdr:cNvPr>
        <xdr:cNvSpPr txBox="1">
          <a:spLocks noChangeArrowheads="1"/>
        </xdr:cNvSpPr>
      </xdr:nvSpPr>
      <xdr:spPr bwMode="auto">
        <a:xfrm>
          <a:off x="18288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4"/>
    <xdr:sp macro="" textlink="">
      <xdr:nvSpPr>
        <xdr:cNvPr id="363" name="Text Box 88">
          <a:extLst>
            <a:ext uri="{FF2B5EF4-FFF2-40B4-BE49-F238E27FC236}">
              <a16:creationId xmlns:a16="http://schemas.microsoft.com/office/drawing/2014/main" id="{1009FF4E-FCD6-4AC4-BE52-271E31514CEC}"/>
            </a:ext>
          </a:extLst>
        </xdr:cNvPr>
        <xdr:cNvSpPr txBox="1">
          <a:spLocks noChangeArrowheads="1"/>
        </xdr:cNvSpPr>
      </xdr:nvSpPr>
      <xdr:spPr bwMode="auto">
        <a:xfrm>
          <a:off x="18288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4"/>
    <xdr:sp macro="" textlink="">
      <xdr:nvSpPr>
        <xdr:cNvPr id="364" name="Text Box 89">
          <a:extLst>
            <a:ext uri="{FF2B5EF4-FFF2-40B4-BE49-F238E27FC236}">
              <a16:creationId xmlns:a16="http://schemas.microsoft.com/office/drawing/2014/main" id="{5BB2F1A1-17D1-4DFD-BB20-D5397B1B54A9}"/>
            </a:ext>
          </a:extLst>
        </xdr:cNvPr>
        <xdr:cNvSpPr txBox="1">
          <a:spLocks noChangeArrowheads="1"/>
        </xdr:cNvSpPr>
      </xdr:nvSpPr>
      <xdr:spPr bwMode="auto">
        <a:xfrm>
          <a:off x="18288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4"/>
    <xdr:sp macro="" textlink="">
      <xdr:nvSpPr>
        <xdr:cNvPr id="365" name="Text Box 90">
          <a:extLst>
            <a:ext uri="{FF2B5EF4-FFF2-40B4-BE49-F238E27FC236}">
              <a16:creationId xmlns:a16="http://schemas.microsoft.com/office/drawing/2014/main" id="{C73EE45B-76A5-467E-9F16-13AA73B85A0B}"/>
            </a:ext>
          </a:extLst>
        </xdr:cNvPr>
        <xdr:cNvSpPr txBox="1">
          <a:spLocks noChangeArrowheads="1"/>
        </xdr:cNvSpPr>
      </xdr:nvSpPr>
      <xdr:spPr bwMode="auto">
        <a:xfrm>
          <a:off x="18288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4"/>
    <xdr:sp macro="" textlink="">
      <xdr:nvSpPr>
        <xdr:cNvPr id="366" name="Text Box 91">
          <a:extLst>
            <a:ext uri="{FF2B5EF4-FFF2-40B4-BE49-F238E27FC236}">
              <a16:creationId xmlns:a16="http://schemas.microsoft.com/office/drawing/2014/main" id="{4A189426-F4EA-47B3-A9DE-5FC57FAAAF13}"/>
            </a:ext>
          </a:extLst>
        </xdr:cNvPr>
        <xdr:cNvSpPr txBox="1">
          <a:spLocks noChangeArrowheads="1"/>
        </xdr:cNvSpPr>
      </xdr:nvSpPr>
      <xdr:spPr bwMode="auto">
        <a:xfrm>
          <a:off x="24384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4"/>
    <xdr:sp macro="" textlink="">
      <xdr:nvSpPr>
        <xdr:cNvPr id="367" name="Text Box 92">
          <a:extLst>
            <a:ext uri="{FF2B5EF4-FFF2-40B4-BE49-F238E27FC236}">
              <a16:creationId xmlns:a16="http://schemas.microsoft.com/office/drawing/2014/main" id="{71D3DC07-9A4A-425B-BE06-D592F415B500}"/>
            </a:ext>
          </a:extLst>
        </xdr:cNvPr>
        <xdr:cNvSpPr txBox="1">
          <a:spLocks noChangeArrowheads="1"/>
        </xdr:cNvSpPr>
      </xdr:nvSpPr>
      <xdr:spPr bwMode="auto">
        <a:xfrm>
          <a:off x="24384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4"/>
    <xdr:sp macro="" textlink="">
      <xdr:nvSpPr>
        <xdr:cNvPr id="368" name="Text Box 93">
          <a:extLst>
            <a:ext uri="{FF2B5EF4-FFF2-40B4-BE49-F238E27FC236}">
              <a16:creationId xmlns:a16="http://schemas.microsoft.com/office/drawing/2014/main" id="{1E1508A9-3F73-48FE-809A-5C159FD397FA}"/>
            </a:ext>
          </a:extLst>
        </xdr:cNvPr>
        <xdr:cNvSpPr txBox="1">
          <a:spLocks noChangeArrowheads="1"/>
        </xdr:cNvSpPr>
      </xdr:nvSpPr>
      <xdr:spPr bwMode="auto">
        <a:xfrm>
          <a:off x="24384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4"/>
    <xdr:sp macro="" textlink="">
      <xdr:nvSpPr>
        <xdr:cNvPr id="369" name="Text Box 94">
          <a:extLst>
            <a:ext uri="{FF2B5EF4-FFF2-40B4-BE49-F238E27FC236}">
              <a16:creationId xmlns:a16="http://schemas.microsoft.com/office/drawing/2014/main" id="{9924D359-72CB-4CD2-8462-06B4E3760A4C}"/>
            </a:ext>
          </a:extLst>
        </xdr:cNvPr>
        <xdr:cNvSpPr txBox="1">
          <a:spLocks noChangeArrowheads="1"/>
        </xdr:cNvSpPr>
      </xdr:nvSpPr>
      <xdr:spPr bwMode="auto">
        <a:xfrm>
          <a:off x="24384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4"/>
    <xdr:sp macro="" textlink="">
      <xdr:nvSpPr>
        <xdr:cNvPr id="370" name="Text Box 87">
          <a:extLst>
            <a:ext uri="{FF2B5EF4-FFF2-40B4-BE49-F238E27FC236}">
              <a16:creationId xmlns:a16="http://schemas.microsoft.com/office/drawing/2014/main" id="{A6F74BB6-F71A-4373-8E26-16A2240BBEFD}"/>
            </a:ext>
          </a:extLst>
        </xdr:cNvPr>
        <xdr:cNvSpPr txBox="1">
          <a:spLocks noChangeArrowheads="1"/>
        </xdr:cNvSpPr>
      </xdr:nvSpPr>
      <xdr:spPr bwMode="auto">
        <a:xfrm>
          <a:off x="18288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4"/>
    <xdr:sp macro="" textlink="">
      <xdr:nvSpPr>
        <xdr:cNvPr id="371" name="Text Box 88">
          <a:extLst>
            <a:ext uri="{FF2B5EF4-FFF2-40B4-BE49-F238E27FC236}">
              <a16:creationId xmlns:a16="http://schemas.microsoft.com/office/drawing/2014/main" id="{32161553-F593-465F-8648-052151015346}"/>
            </a:ext>
          </a:extLst>
        </xdr:cNvPr>
        <xdr:cNvSpPr txBox="1">
          <a:spLocks noChangeArrowheads="1"/>
        </xdr:cNvSpPr>
      </xdr:nvSpPr>
      <xdr:spPr bwMode="auto">
        <a:xfrm>
          <a:off x="18288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4"/>
    <xdr:sp macro="" textlink="">
      <xdr:nvSpPr>
        <xdr:cNvPr id="372" name="Text Box 89">
          <a:extLst>
            <a:ext uri="{FF2B5EF4-FFF2-40B4-BE49-F238E27FC236}">
              <a16:creationId xmlns:a16="http://schemas.microsoft.com/office/drawing/2014/main" id="{215B0F36-0714-4740-9317-26E956D4D411}"/>
            </a:ext>
          </a:extLst>
        </xdr:cNvPr>
        <xdr:cNvSpPr txBox="1">
          <a:spLocks noChangeArrowheads="1"/>
        </xdr:cNvSpPr>
      </xdr:nvSpPr>
      <xdr:spPr bwMode="auto">
        <a:xfrm>
          <a:off x="18288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4"/>
    <xdr:sp macro="" textlink="">
      <xdr:nvSpPr>
        <xdr:cNvPr id="373" name="Text Box 90">
          <a:extLst>
            <a:ext uri="{FF2B5EF4-FFF2-40B4-BE49-F238E27FC236}">
              <a16:creationId xmlns:a16="http://schemas.microsoft.com/office/drawing/2014/main" id="{A6290659-89CE-47A8-A2F6-895C09B09176}"/>
            </a:ext>
          </a:extLst>
        </xdr:cNvPr>
        <xdr:cNvSpPr txBox="1">
          <a:spLocks noChangeArrowheads="1"/>
        </xdr:cNvSpPr>
      </xdr:nvSpPr>
      <xdr:spPr bwMode="auto">
        <a:xfrm>
          <a:off x="18288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4"/>
    <xdr:sp macro="" textlink="">
      <xdr:nvSpPr>
        <xdr:cNvPr id="374" name="Text Box 91">
          <a:extLst>
            <a:ext uri="{FF2B5EF4-FFF2-40B4-BE49-F238E27FC236}">
              <a16:creationId xmlns:a16="http://schemas.microsoft.com/office/drawing/2014/main" id="{9916419C-3CFD-47F1-BE3B-53DC1014BEAF}"/>
            </a:ext>
          </a:extLst>
        </xdr:cNvPr>
        <xdr:cNvSpPr txBox="1">
          <a:spLocks noChangeArrowheads="1"/>
        </xdr:cNvSpPr>
      </xdr:nvSpPr>
      <xdr:spPr bwMode="auto">
        <a:xfrm>
          <a:off x="24384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4"/>
    <xdr:sp macro="" textlink="">
      <xdr:nvSpPr>
        <xdr:cNvPr id="375" name="Text Box 92">
          <a:extLst>
            <a:ext uri="{FF2B5EF4-FFF2-40B4-BE49-F238E27FC236}">
              <a16:creationId xmlns:a16="http://schemas.microsoft.com/office/drawing/2014/main" id="{1A64EE4B-F4D1-4CE0-8894-177495FABF10}"/>
            </a:ext>
          </a:extLst>
        </xdr:cNvPr>
        <xdr:cNvSpPr txBox="1">
          <a:spLocks noChangeArrowheads="1"/>
        </xdr:cNvSpPr>
      </xdr:nvSpPr>
      <xdr:spPr bwMode="auto">
        <a:xfrm>
          <a:off x="24384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4"/>
    <xdr:sp macro="" textlink="">
      <xdr:nvSpPr>
        <xdr:cNvPr id="376" name="Text Box 93">
          <a:extLst>
            <a:ext uri="{FF2B5EF4-FFF2-40B4-BE49-F238E27FC236}">
              <a16:creationId xmlns:a16="http://schemas.microsoft.com/office/drawing/2014/main" id="{18F4A24C-5AE6-45F7-BCA3-B7DFBC0D2FEC}"/>
            </a:ext>
          </a:extLst>
        </xdr:cNvPr>
        <xdr:cNvSpPr txBox="1">
          <a:spLocks noChangeArrowheads="1"/>
        </xdr:cNvSpPr>
      </xdr:nvSpPr>
      <xdr:spPr bwMode="auto">
        <a:xfrm>
          <a:off x="24384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4"/>
    <xdr:sp macro="" textlink="">
      <xdr:nvSpPr>
        <xdr:cNvPr id="377" name="Text Box 94">
          <a:extLst>
            <a:ext uri="{FF2B5EF4-FFF2-40B4-BE49-F238E27FC236}">
              <a16:creationId xmlns:a16="http://schemas.microsoft.com/office/drawing/2014/main" id="{21E8CA04-3283-4232-8881-0C7D3C2806D1}"/>
            </a:ext>
          </a:extLst>
        </xdr:cNvPr>
        <xdr:cNvSpPr txBox="1">
          <a:spLocks noChangeArrowheads="1"/>
        </xdr:cNvSpPr>
      </xdr:nvSpPr>
      <xdr:spPr bwMode="auto">
        <a:xfrm>
          <a:off x="24384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4"/>
    <xdr:sp macro="" textlink="">
      <xdr:nvSpPr>
        <xdr:cNvPr id="378" name="Text Box 87">
          <a:extLst>
            <a:ext uri="{FF2B5EF4-FFF2-40B4-BE49-F238E27FC236}">
              <a16:creationId xmlns:a16="http://schemas.microsoft.com/office/drawing/2014/main" id="{32FA0000-85CE-426D-9E05-5FBFFB01E810}"/>
            </a:ext>
          </a:extLst>
        </xdr:cNvPr>
        <xdr:cNvSpPr txBox="1">
          <a:spLocks noChangeArrowheads="1"/>
        </xdr:cNvSpPr>
      </xdr:nvSpPr>
      <xdr:spPr bwMode="auto">
        <a:xfrm>
          <a:off x="18288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4"/>
    <xdr:sp macro="" textlink="">
      <xdr:nvSpPr>
        <xdr:cNvPr id="379" name="Text Box 88">
          <a:extLst>
            <a:ext uri="{FF2B5EF4-FFF2-40B4-BE49-F238E27FC236}">
              <a16:creationId xmlns:a16="http://schemas.microsoft.com/office/drawing/2014/main" id="{FAC797C9-5EE6-4629-87EC-C54FA0014C40}"/>
            </a:ext>
          </a:extLst>
        </xdr:cNvPr>
        <xdr:cNvSpPr txBox="1">
          <a:spLocks noChangeArrowheads="1"/>
        </xdr:cNvSpPr>
      </xdr:nvSpPr>
      <xdr:spPr bwMode="auto">
        <a:xfrm>
          <a:off x="18288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4"/>
    <xdr:sp macro="" textlink="">
      <xdr:nvSpPr>
        <xdr:cNvPr id="380" name="Text Box 89">
          <a:extLst>
            <a:ext uri="{FF2B5EF4-FFF2-40B4-BE49-F238E27FC236}">
              <a16:creationId xmlns:a16="http://schemas.microsoft.com/office/drawing/2014/main" id="{28CF7B13-ADFE-43B1-B0C9-6C2BD39FDC03}"/>
            </a:ext>
          </a:extLst>
        </xdr:cNvPr>
        <xdr:cNvSpPr txBox="1">
          <a:spLocks noChangeArrowheads="1"/>
        </xdr:cNvSpPr>
      </xdr:nvSpPr>
      <xdr:spPr bwMode="auto">
        <a:xfrm>
          <a:off x="18288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208</xdr:row>
      <xdr:rowOff>0</xdr:rowOff>
    </xdr:from>
    <xdr:ext cx="76200" cy="193744"/>
    <xdr:sp macro="" textlink="">
      <xdr:nvSpPr>
        <xdr:cNvPr id="381" name="Text Box 90">
          <a:extLst>
            <a:ext uri="{FF2B5EF4-FFF2-40B4-BE49-F238E27FC236}">
              <a16:creationId xmlns:a16="http://schemas.microsoft.com/office/drawing/2014/main" id="{BC750585-A5C8-46C2-9BAB-7E04831FA3CC}"/>
            </a:ext>
          </a:extLst>
        </xdr:cNvPr>
        <xdr:cNvSpPr txBox="1">
          <a:spLocks noChangeArrowheads="1"/>
        </xdr:cNvSpPr>
      </xdr:nvSpPr>
      <xdr:spPr bwMode="auto">
        <a:xfrm>
          <a:off x="18288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4"/>
    <xdr:sp macro="" textlink="">
      <xdr:nvSpPr>
        <xdr:cNvPr id="382" name="Text Box 91">
          <a:extLst>
            <a:ext uri="{FF2B5EF4-FFF2-40B4-BE49-F238E27FC236}">
              <a16:creationId xmlns:a16="http://schemas.microsoft.com/office/drawing/2014/main" id="{1FF588FE-EBA4-4627-A86D-7929166E06AF}"/>
            </a:ext>
          </a:extLst>
        </xdr:cNvPr>
        <xdr:cNvSpPr txBox="1">
          <a:spLocks noChangeArrowheads="1"/>
        </xdr:cNvSpPr>
      </xdr:nvSpPr>
      <xdr:spPr bwMode="auto">
        <a:xfrm>
          <a:off x="24384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4"/>
    <xdr:sp macro="" textlink="">
      <xdr:nvSpPr>
        <xdr:cNvPr id="383" name="Text Box 92">
          <a:extLst>
            <a:ext uri="{FF2B5EF4-FFF2-40B4-BE49-F238E27FC236}">
              <a16:creationId xmlns:a16="http://schemas.microsoft.com/office/drawing/2014/main" id="{7EB114E4-A648-4F89-9893-29F8766B8010}"/>
            </a:ext>
          </a:extLst>
        </xdr:cNvPr>
        <xdr:cNvSpPr txBox="1">
          <a:spLocks noChangeArrowheads="1"/>
        </xdr:cNvSpPr>
      </xdr:nvSpPr>
      <xdr:spPr bwMode="auto">
        <a:xfrm>
          <a:off x="24384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4"/>
    <xdr:sp macro="" textlink="">
      <xdr:nvSpPr>
        <xdr:cNvPr id="384" name="Text Box 93">
          <a:extLst>
            <a:ext uri="{FF2B5EF4-FFF2-40B4-BE49-F238E27FC236}">
              <a16:creationId xmlns:a16="http://schemas.microsoft.com/office/drawing/2014/main" id="{BEDE2B80-261E-42CB-94EB-F237629462A6}"/>
            </a:ext>
          </a:extLst>
        </xdr:cNvPr>
        <xdr:cNvSpPr txBox="1">
          <a:spLocks noChangeArrowheads="1"/>
        </xdr:cNvSpPr>
      </xdr:nvSpPr>
      <xdr:spPr bwMode="auto">
        <a:xfrm>
          <a:off x="24384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208</xdr:row>
      <xdr:rowOff>0</xdr:rowOff>
    </xdr:from>
    <xdr:ext cx="76200" cy="193744"/>
    <xdr:sp macro="" textlink="">
      <xdr:nvSpPr>
        <xdr:cNvPr id="385" name="Text Box 94">
          <a:extLst>
            <a:ext uri="{FF2B5EF4-FFF2-40B4-BE49-F238E27FC236}">
              <a16:creationId xmlns:a16="http://schemas.microsoft.com/office/drawing/2014/main" id="{C81EF16B-CDCC-4BA6-98EA-28F8558FB252}"/>
            </a:ext>
          </a:extLst>
        </xdr:cNvPr>
        <xdr:cNvSpPr txBox="1">
          <a:spLocks noChangeArrowheads="1"/>
        </xdr:cNvSpPr>
      </xdr:nvSpPr>
      <xdr:spPr bwMode="auto">
        <a:xfrm>
          <a:off x="2438400" y="39624000"/>
          <a:ext cx="76200" cy="19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278FB-6559-47E5-BF55-2F257134BC0B}">
  <sheetPr>
    <tabColor theme="5" tint="-0.249977111117893"/>
  </sheetPr>
  <dimension ref="A1:E26"/>
  <sheetViews>
    <sheetView view="pageBreakPreview" zoomScaleNormal="100" zoomScaleSheetLayoutView="100" workbookViewId="0">
      <selection activeCell="B16" sqref="B16"/>
    </sheetView>
  </sheetViews>
  <sheetFormatPr defaultColWidth="9" defaultRowHeight="13.8" x14ac:dyDescent="0.25"/>
  <cols>
    <col min="1" max="1" width="9" style="212"/>
    <col min="2" max="2" width="32.8984375" style="212" customWidth="1"/>
    <col min="3" max="3" width="10.69921875" style="212" customWidth="1"/>
    <col min="4" max="4" width="10.5" style="212" customWidth="1"/>
    <col min="5" max="5" width="13" style="225" bestFit="1" customWidth="1"/>
    <col min="6" max="16384" width="9" style="212"/>
  </cols>
  <sheetData>
    <row r="1" spans="1:5" ht="14.4" thickTop="1" x14ac:dyDescent="0.25">
      <c r="A1" s="1"/>
      <c r="B1" s="2"/>
      <c r="C1" s="3"/>
      <c r="D1" s="4"/>
      <c r="E1" s="220"/>
    </row>
    <row r="2" spans="1:5" x14ac:dyDescent="0.25">
      <c r="A2" s="5"/>
      <c r="B2" s="6" t="s">
        <v>0</v>
      </c>
      <c r="C2" s="7"/>
      <c r="D2" s="8"/>
      <c r="E2" s="221"/>
    </row>
    <row r="3" spans="1:5" x14ac:dyDescent="0.25">
      <c r="A3" s="5"/>
      <c r="B3" s="6"/>
      <c r="C3" s="7"/>
      <c r="D3" s="8"/>
      <c r="E3" s="221"/>
    </row>
    <row r="4" spans="1:5" x14ac:dyDescent="0.25">
      <c r="A4" s="5"/>
      <c r="B4" s="6" t="s">
        <v>713</v>
      </c>
      <c r="C4" s="7"/>
      <c r="D4" s="8"/>
      <c r="E4" s="221"/>
    </row>
    <row r="5" spans="1:5" x14ac:dyDescent="0.25">
      <c r="A5" s="5"/>
      <c r="B5" s="212" t="s">
        <v>714</v>
      </c>
      <c r="C5" s="7"/>
      <c r="D5" s="8"/>
      <c r="E5" s="222"/>
    </row>
    <row r="6" spans="1:5" x14ac:dyDescent="0.25">
      <c r="A6" s="5"/>
      <c r="B6" s="527" t="s">
        <v>715</v>
      </c>
      <c r="C6" s="7"/>
      <c r="D6" s="8"/>
      <c r="E6" s="222"/>
    </row>
    <row r="7" spans="1:5" x14ac:dyDescent="0.25">
      <c r="A7" s="5"/>
      <c r="B7" s="6" t="s">
        <v>2</v>
      </c>
      <c r="C7" s="7"/>
      <c r="D7" s="8"/>
      <c r="E7" s="222"/>
    </row>
    <row r="8" spans="1:5" x14ac:dyDescent="0.25">
      <c r="A8" s="5"/>
      <c r="B8" s="6"/>
      <c r="C8" s="9"/>
      <c r="D8" s="8"/>
      <c r="E8" s="221"/>
    </row>
    <row r="9" spans="1:5" x14ac:dyDescent="0.25">
      <c r="A9" s="5"/>
      <c r="B9" s="6" t="s">
        <v>3</v>
      </c>
      <c r="C9" s="10"/>
      <c r="D9" s="8"/>
      <c r="E9" s="221"/>
    </row>
    <row r="10" spans="1:5" ht="14.4" thickBot="1" x14ac:dyDescent="0.3">
      <c r="A10" s="11"/>
      <c r="B10" s="12"/>
      <c r="C10" s="13"/>
      <c r="D10" s="14"/>
      <c r="E10" s="223"/>
    </row>
    <row r="11" spans="1:5" ht="14.4" thickTop="1" x14ac:dyDescent="0.25">
      <c r="A11" s="15"/>
      <c r="B11" s="16"/>
      <c r="C11" s="7"/>
      <c r="D11" s="8"/>
      <c r="E11" s="7"/>
    </row>
    <row r="12" spans="1:5" x14ac:dyDescent="0.25">
      <c r="A12" s="15"/>
      <c r="B12" s="16" t="s">
        <v>721</v>
      </c>
      <c r="C12" s="7"/>
      <c r="D12" s="8"/>
      <c r="E12" s="7"/>
    </row>
    <row r="13" spans="1:5" x14ac:dyDescent="0.25">
      <c r="A13" s="15"/>
      <c r="B13" s="16"/>
      <c r="C13" s="7"/>
      <c r="D13" s="8"/>
      <c r="E13" s="7"/>
    </row>
    <row r="14" spans="1:5" x14ac:dyDescent="0.25">
      <c r="A14" s="15"/>
      <c r="B14" s="16" t="s">
        <v>719</v>
      </c>
      <c r="C14" s="7"/>
      <c r="D14" s="8"/>
      <c r="E14" s="7">
        <f>'SKLOP1- Rekapitulacija'!E38</f>
        <v>0</v>
      </c>
    </row>
    <row r="15" spans="1:5" x14ac:dyDescent="0.25">
      <c r="A15" s="15"/>
      <c r="B15" s="16" t="s">
        <v>720</v>
      </c>
      <c r="C15" s="18"/>
      <c r="D15" s="19"/>
      <c r="E15" s="7">
        <f>'SKLOP2- Rekapitulacija'!D24</f>
        <v>0</v>
      </c>
    </row>
    <row r="16" spans="1:5" x14ac:dyDescent="0.25">
      <c r="A16" s="17"/>
      <c r="B16" s="16"/>
      <c r="C16" s="18"/>
      <c r="D16" s="19"/>
      <c r="E16" s="224"/>
    </row>
    <row r="17" spans="1:5" ht="14.4" thickBot="1" x14ac:dyDescent="0.3">
      <c r="A17" s="20"/>
      <c r="B17" s="21" t="s">
        <v>8</v>
      </c>
      <c r="C17" s="22"/>
      <c r="D17" s="23"/>
      <c r="E17" s="22">
        <f>SUM(E14:E16)</f>
        <v>0</v>
      </c>
    </row>
    <row r="18" spans="1:5" ht="14.4" thickTop="1" x14ac:dyDescent="0.25">
      <c r="A18" s="24"/>
      <c r="B18" s="25"/>
      <c r="C18" s="26"/>
      <c r="D18" s="27"/>
      <c r="E18" s="26"/>
    </row>
    <row r="19" spans="1:5" x14ac:dyDescent="0.25">
      <c r="A19" s="25"/>
      <c r="B19" s="25"/>
      <c r="C19" s="26"/>
      <c r="D19" s="25"/>
      <c r="E19" s="26"/>
    </row>
    <row r="20" spans="1:5" x14ac:dyDescent="0.25">
      <c r="A20" s="25"/>
      <c r="B20" s="25" t="s">
        <v>9</v>
      </c>
      <c r="C20" s="26"/>
      <c r="D20" s="30" t="s">
        <v>10</v>
      </c>
      <c r="E20" s="26"/>
    </row>
    <row r="21" spans="1:5" x14ac:dyDescent="0.25">
      <c r="A21" s="25"/>
      <c r="B21" s="29"/>
      <c r="C21" s="26"/>
      <c r="D21" s="29"/>
      <c r="E21" s="26"/>
    </row>
    <row r="22" spans="1:5" x14ac:dyDescent="0.25">
      <c r="A22" s="15"/>
      <c r="B22" s="16"/>
      <c r="C22" s="7"/>
      <c r="D22" s="8"/>
      <c r="E22" s="7"/>
    </row>
    <row r="23" spans="1:5" x14ac:dyDescent="0.25">
      <c r="A23" s="15"/>
      <c r="B23" s="16"/>
      <c r="C23" s="7"/>
      <c r="D23" s="8"/>
      <c r="E23" s="7"/>
    </row>
    <row r="24" spans="1:5" x14ac:dyDescent="0.25">
      <c r="A24" s="15"/>
      <c r="B24" s="16"/>
      <c r="C24" s="7"/>
      <c r="D24" s="8"/>
      <c r="E24" s="7"/>
    </row>
    <row r="25" spans="1:5" x14ac:dyDescent="0.25">
      <c r="A25" s="15"/>
      <c r="B25" s="16"/>
      <c r="C25" s="7"/>
      <c r="D25" s="8"/>
      <c r="E25" s="7"/>
    </row>
    <row r="26" spans="1:5" x14ac:dyDescent="0.25">
      <c r="A26" s="31"/>
      <c r="B26" s="32"/>
      <c r="C26" s="18"/>
      <c r="D26" s="8"/>
      <c r="E26" s="7"/>
    </row>
  </sheetData>
  <sheetProtection algorithmName="SHA-512" hashValue="KWdEZcaphj18ElXsgtwish1SwHYZN4qNlHelFDQiJplmSL8ltd1T5tHnnV4HFONv/e++AU4RgxM3Vj7XJrw4aA==" saltValue="bkVp587vC3bOvfkOm6cugQ==" spinCount="100000" sheet="1" objects="1" scenarios="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E4E4F8-9DF9-45FA-A826-EE0D39CDA349}">
  <dimension ref="A1:F9"/>
  <sheetViews>
    <sheetView workbookViewId="0">
      <selection activeCell="I22" sqref="I22"/>
    </sheetView>
  </sheetViews>
  <sheetFormatPr defaultColWidth="8" defaultRowHeight="14.4" x14ac:dyDescent="0.3"/>
  <cols>
    <col min="1" max="1" width="4.09765625" style="402" customWidth="1"/>
    <col min="2" max="2" width="44.69921875" style="402" customWidth="1"/>
    <col min="3" max="3" width="6" style="402" customWidth="1"/>
    <col min="4" max="4" width="7.8984375" style="402" customWidth="1"/>
    <col min="5" max="5" width="10.19921875" style="503" bestFit="1" customWidth="1"/>
    <col min="6" max="6" width="12.19921875" style="402" customWidth="1"/>
    <col min="7" max="16384" width="8" style="402"/>
  </cols>
  <sheetData>
    <row r="1" spans="1:6" s="504" customFormat="1" ht="15" customHeight="1" thickBot="1" x14ac:dyDescent="0.3">
      <c r="A1" s="518" t="s">
        <v>485</v>
      </c>
      <c r="B1" s="504" t="s">
        <v>709</v>
      </c>
      <c r="D1" s="515"/>
      <c r="E1" s="511"/>
      <c r="F1" s="517"/>
    </row>
    <row r="2" spans="1:6" s="423" customFormat="1" ht="40.799999999999997" thickTop="1" thickBot="1" x14ac:dyDescent="0.3">
      <c r="A2" s="434" t="s">
        <v>654</v>
      </c>
      <c r="B2" s="433" t="s">
        <v>653</v>
      </c>
      <c r="C2" s="432" t="s">
        <v>652</v>
      </c>
      <c r="D2" s="430" t="s">
        <v>651</v>
      </c>
      <c r="E2" s="431" t="s">
        <v>650</v>
      </c>
      <c r="F2" s="430" t="s">
        <v>84</v>
      </c>
    </row>
    <row r="3" spans="1:6" s="509" customFormat="1" ht="15" customHeight="1" thickTop="1" x14ac:dyDescent="0.25">
      <c r="A3" s="513"/>
      <c r="D3" s="515"/>
      <c r="E3" s="511"/>
      <c r="F3" s="516"/>
    </row>
    <row r="4" spans="1:6" s="509" customFormat="1" ht="15" customHeight="1" x14ac:dyDescent="0.25">
      <c r="A4" s="513">
        <v>1</v>
      </c>
      <c r="B4" s="509" t="s">
        <v>710</v>
      </c>
      <c r="C4" s="509" t="s">
        <v>44</v>
      </c>
      <c r="D4" s="512">
        <v>1</v>
      </c>
      <c r="E4" s="537"/>
      <c r="F4" s="403">
        <f>+ROUND(ROUND(E4,2)*D4,2)</f>
        <v>0</v>
      </c>
    </row>
    <row r="5" spans="1:6" s="509" customFormat="1" ht="15" customHeight="1" x14ac:dyDescent="0.25">
      <c r="A5" s="513"/>
      <c r="D5" s="515"/>
      <c r="E5" s="514"/>
      <c r="F5" s="510"/>
    </row>
    <row r="6" spans="1:6" s="509" customFormat="1" ht="15" customHeight="1" x14ac:dyDescent="0.25">
      <c r="A6" s="513">
        <v>2</v>
      </c>
      <c r="B6" s="509" t="s">
        <v>78</v>
      </c>
      <c r="C6" s="509" t="s">
        <v>44</v>
      </c>
      <c r="D6" s="512">
        <v>1</v>
      </c>
      <c r="E6" s="537"/>
      <c r="F6" s="403">
        <f>+ROUND(ROUND(E6,2)*D6,2)</f>
        <v>0</v>
      </c>
    </row>
    <row r="7" spans="1:6" s="509" customFormat="1" ht="15" customHeight="1" x14ac:dyDescent="0.25">
      <c r="A7" s="513"/>
      <c r="D7" s="512"/>
      <c r="E7" s="511"/>
      <c r="F7" s="510"/>
    </row>
    <row r="8" spans="1:6" s="504" customFormat="1" ht="15" customHeight="1" thickBot="1" x14ac:dyDescent="0.3">
      <c r="A8" s="508"/>
      <c r="B8" s="507" t="s">
        <v>29</v>
      </c>
      <c r="C8" s="505"/>
      <c r="D8" s="505"/>
      <c r="E8" s="506"/>
      <c r="F8" s="505">
        <f>SUM(F3:F7)</f>
        <v>0</v>
      </c>
    </row>
    <row r="9" spans="1:6" ht="15" thickTop="1" x14ac:dyDescent="0.3"/>
  </sheetData>
  <sheetProtection algorithmName="SHA-512" hashValue="NDSS3fBd2+m4NIwZw5Jk/gLkfC3tb8rpIdIIxYDfYYl1uDejVgOmeiUQ4O9H727NAO5VR1JGxcMiO9myFXNd9w==" saltValue="LUKKLTCqlt+gpmZfSBNC3Q==" spinCount="100000" sheet="1" objects="1" scenarios="1"/>
  <pageMargins left="0.78740157480314965" right="0.19685039370078741" top="0.74803149606299213" bottom="0.74803149606299213" header="0.31496062992125984" footer="0.31496062992125984"/>
  <pageSetup paperSize="9" orientation="portrait" r:id="rId1"/>
  <headerFooter>
    <oddHeader>&amp;A</oddHeader>
    <oddFooter>Stran &amp;P od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3"/>
  <sheetViews>
    <sheetView zoomScaleNormal="100" workbookViewId="0">
      <selection activeCell="A17" sqref="A17"/>
    </sheetView>
  </sheetViews>
  <sheetFormatPr defaultColWidth="9" defaultRowHeight="13.8" x14ac:dyDescent="0.25"/>
  <cols>
    <col min="1" max="1" width="96.59765625" style="238" customWidth="1"/>
    <col min="2" max="16384" width="9" style="238"/>
  </cols>
  <sheetData>
    <row r="1" spans="1:6" x14ac:dyDescent="0.25">
      <c r="A1" s="233" t="s">
        <v>19</v>
      </c>
      <c r="B1" s="234"/>
      <c r="C1" s="234"/>
      <c r="D1" s="235"/>
      <c r="E1" s="236"/>
      <c r="F1" s="237"/>
    </row>
    <row r="2" spans="1:6" ht="21" customHeight="1" x14ac:dyDescent="0.25">
      <c r="A2" s="239" t="s">
        <v>535</v>
      </c>
      <c r="B2" s="240"/>
      <c r="C2" s="240"/>
      <c r="D2" s="241"/>
      <c r="E2" s="242"/>
      <c r="F2" s="243"/>
    </row>
    <row r="3" spans="1:6" x14ac:dyDescent="0.25">
      <c r="A3" s="239" t="s">
        <v>514</v>
      </c>
      <c r="B3" s="240"/>
      <c r="C3" s="240"/>
      <c r="D3" s="241"/>
      <c r="E3" s="242"/>
      <c r="F3" s="243"/>
    </row>
    <row r="4" spans="1:6" x14ac:dyDescent="0.25">
      <c r="A4" s="239" t="s">
        <v>515</v>
      </c>
      <c r="B4" s="240"/>
      <c r="C4" s="240"/>
      <c r="D4" s="235"/>
      <c r="E4" s="242"/>
      <c r="F4" s="243"/>
    </row>
    <row r="5" spans="1:6" x14ac:dyDescent="0.25">
      <c r="A5" s="239" t="s">
        <v>516</v>
      </c>
      <c r="B5" s="240"/>
      <c r="C5" s="240"/>
      <c r="D5" s="235"/>
      <c r="E5" s="242"/>
      <c r="F5" s="243"/>
    </row>
    <row r="6" spans="1:6" x14ac:dyDescent="0.25">
      <c r="A6" s="239" t="s">
        <v>517</v>
      </c>
      <c r="B6" s="240"/>
      <c r="C6" s="240"/>
      <c r="D6" s="235"/>
      <c r="E6" s="242"/>
      <c r="F6" s="243"/>
    </row>
    <row r="7" spans="1:6" x14ac:dyDescent="0.25">
      <c r="A7" s="239" t="s">
        <v>518</v>
      </c>
      <c r="B7" s="240"/>
      <c r="C7" s="240"/>
      <c r="D7" s="235"/>
      <c r="E7" s="242"/>
      <c r="F7" s="243"/>
    </row>
    <row r="8" spans="1:6" x14ac:dyDescent="0.25">
      <c r="A8" s="239" t="s">
        <v>519</v>
      </c>
      <c r="B8" s="240"/>
      <c r="C8" s="240"/>
      <c r="D8" s="235"/>
      <c r="E8" s="242"/>
      <c r="F8" s="243"/>
    </row>
    <row r="9" spans="1:6" x14ac:dyDescent="0.25">
      <c r="A9" s="239" t="s">
        <v>520</v>
      </c>
      <c r="B9" s="240"/>
      <c r="C9" s="240"/>
      <c r="D9" s="235"/>
      <c r="E9" s="242"/>
      <c r="F9" s="243"/>
    </row>
    <row r="10" spans="1:6" x14ac:dyDescent="0.25">
      <c r="A10" s="239" t="s">
        <v>521</v>
      </c>
      <c r="B10" s="240"/>
      <c r="C10" s="240"/>
      <c r="D10" s="235"/>
      <c r="E10" s="242"/>
      <c r="F10" s="243"/>
    </row>
    <row r="11" spans="1:6" x14ac:dyDescent="0.25">
      <c r="A11" s="239" t="s">
        <v>522</v>
      </c>
      <c r="B11" s="240"/>
      <c r="C11" s="240"/>
      <c r="D11" s="235"/>
      <c r="E11" s="242"/>
      <c r="F11" s="243"/>
    </row>
    <row r="12" spans="1:6" x14ac:dyDescent="0.25">
      <c r="A12" s="239" t="s">
        <v>523</v>
      </c>
      <c r="B12" s="240"/>
      <c r="C12" s="240"/>
      <c r="D12" s="235"/>
      <c r="E12" s="244"/>
      <c r="F12" s="243"/>
    </row>
    <row r="13" spans="1:6" x14ac:dyDescent="0.25">
      <c r="A13" s="239" t="s">
        <v>524</v>
      </c>
      <c r="B13" s="240"/>
      <c r="C13" s="240"/>
      <c r="D13" s="235"/>
      <c r="E13" s="242"/>
      <c r="F13" s="243"/>
    </row>
    <row r="14" spans="1:6" x14ac:dyDescent="0.25">
      <c r="A14" s="239" t="s">
        <v>525</v>
      </c>
      <c r="B14" s="240"/>
      <c r="C14" s="240"/>
      <c r="D14" s="235"/>
      <c r="E14" s="242"/>
      <c r="F14" s="243"/>
    </row>
    <row r="15" spans="1:6" x14ac:dyDescent="0.25">
      <c r="A15" s="239" t="s">
        <v>526</v>
      </c>
      <c r="B15" s="240"/>
      <c r="C15" s="240"/>
      <c r="D15" s="235"/>
      <c r="E15" s="242"/>
      <c r="F15" s="243"/>
    </row>
    <row r="16" spans="1:6" ht="27.6" x14ac:dyDescent="0.25">
      <c r="A16" s="239" t="s">
        <v>527</v>
      </c>
      <c r="B16" s="240"/>
      <c r="C16" s="240"/>
      <c r="D16" s="235"/>
      <c r="E16" s="242"/>
      <c r="F16" s="243"/>
    </row>
    <row r="17" spans="1:6" ht="27.6" x14ac:dyDescent="0.25">
      <c r="A17" s="239" t="s">
        <v>528</v>
      </c>
      <c r="B17" s="240"/>
      <c r="C17" s="240"/>
      <c r="D17" s="235"/>
      <c r="E17" s="242"/>
      <c r="F17" s="243"/>
    </row>
    <row r="18" spans="1:6" ht="27.6" x14ac:dyDescent="0.25">
      <c r="A18" s="239" t="s">
        <v>529</v>
      </c>
      <c r="B18" s="240"/>
      <c r="C18" s="240"/>
      <c r="D18" s="235"/>
      <c r="E18" s="242"/>
      <c r="F18" s="243"/>
    </row>
    <row r="19" spans="1:6" ht="55.2" x14ac:dyDescent="0.25">
      <c r="A19" s="239" t="s">
        <v>530</v>
      </c>
      <c r="B19" s="240"/>
      <c r="C19" s="240"/>
      <c r="D19" s="235"/>
      <c r="E19" s="242"/>
      <c r="F19" s="243"/>
    </row>
    <row r="20" spans="1:6" ht="27.6" x14ac:dyDescent="0.25">
      <c r="A20" s="239" t="s">
        <v>531</v>
      </c>
      <c r="B20" s="240"/>
      <c r="C20" s="240"/>
      <c r="D20" s="235"/>
      <c r="E20" s="242"/>
      <c r="F20" s="243"/>
    </row>
    <row r="21" spans="1:6" ht="27.6" x14ac:dyDescent="0.25">
      <c r="A21" s="239" t="s">
        <v>532</v>
      </c>
      <c r="B21" s="240"/>
      <c r="C21" s="240"/>
      <c r="D21" s="235"/>
      <c r="E21" s="242"/>
      <c r="F21" s="243"/>
    </row>
    <row r="22" spans="1:6" x14ac:dyDescent="0.25">
      <c r="A22" s="239" t="s">
        <v>533</v>
      </c>
      <c r="B22" s="240"/>
      <c r="C22" s="240"/>
      <c r="D22" s="235"/>
      <c r="E22" s="242"/>
      <c r="F22" s="243"/>
    </row>
    <row r="23" spans="1:6" ht="41.4" x14ac:dyDescent="0.25">
      <c r="A23" s="239" t="s">
        <v>534</v>
      </c>
      <c r="B23" s="240"/>
      <c r="C23" s="240"/>
      <c r="D23" s="235"/>
      <c r="E23" s="242"/>
      <c r="F23" s="243"/>
    </row>
  </sheetData>
  <sheetProtection algorithmName="SHA-512" hashValue="DmvwMucUpO6MsZ5emiBW1BeTyWeAnJm9wzdNf0WiwRsK353BvlxfL+SVuCCDlMkc3Y12zS7dPkfR1bfDMrmuaw==" saltValue="IgWCAejunzUuZC3FKWk9Kg==" spinCount="100000" sheet="1" objects="1" scenarios="1"/>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43"/>
  <sheetViews>
    <sheetView zoomScale="115" zoomScaleNormal="115" zoomScaleSheetLayoutView="100" workbookViewId="0">
      <selection activeCell="B10" sqref="B10"/>
    </sheetView>
  </sheetViews>
  <sheetFormatPr defaultColWidth="9" defaultRowHeight="13.2" x14ac:dyDescent="0.25"/>
  <cols>
    <col min="1" max="1" width="1.59765625" style="153" bestFit="1" customWidth="1"/>
    <col min="2" max="2" width="76" style="155" customWidth="1"/>
    <col min="3" max="16384" width="9" style="152"/>
  </cols>
  <sheetData>
    <row r="1" spans="1:2" ht="39.6" x14ac:dyDescent="0.25">
      <c r="B1" s="155" t="s">
        <v>536</v>
      </c>
    </row>
    <row r="2" spans="1:2" ht="57.75" customHeight="1" x14ac:dyDescent="0.25">
      <c r="B2" s="155" t="s">
        <v>445</v>
      </c>
    </row>
    <row r="3" spans="1:2" ht="31.5" customHeight="1" x14ac:dyDescent="0.25">
      <c r="B3" s="155" t="s">
        <v>446</v>
      </c>
    </row>
    <row r="4" spans="1:2" ht="39.6" x14ac:dyDescent="0.25">
      <c r="B4" s="155" t="s">
        <v>447</v>
      </c>
    </row>
    <row r="5" spans="1:2" ht="26.4" x14ac:dyDescent="0.25">
      <c r="B5" s="155" t="s">
        <v>448</v>
      </c>
    </row>
    <row r="6" spans="1:2" ht="39.6" x14ac:dyDescent="0.25">
      <c r="B6" s="155" t="s">
        <v>449</v>
      </c>
    </row>
    <row r="7" spans="1:2" x14ac:dyDescent="0.25">
      <c r="B7" s="156" t="s">
        <v>537</v>
      </c>
    </row>
    <row r="8" spans="1:2" ht="26.4" x14ac:dyDescent="0.25">
      <c r="B8" s="155" t="s">
        <v>450</v>
      </c>
    </row>
    <row r="9" spans="1:2" ht="78" customHeight="1" x14ac:dyDescent="0.25">
      <c r="B9" s="155" t="s">
        <v>451</v>
      </c>
    </row>
    <row r="10" spans="1:2" ht="316.8" x14ac:dyDescent="0.25">
      <c r="B10" s="155" t="s">
        <v>540</v>
      </c>
    </row>
    <row r="11" spans="1:2" ht="52.8" x14ac:dyDescent="0.25">
      <c r="B11" s="155" t="s">
        <v>452</v>
      </c>
    </row>
    <row r="12" spans="1:2" ht="114" customHeight="1" x14ac:dyDescent="0.25">
      <c r="B12" s="155" t="s">
        <v>453</v>
      </c>
    </row>
    <row r="14" spans="1:2" x14ac:dyDescent="0.25">
      <c r="B14" s="154" t="s">
        <v>454</v>
      </c>
    </row>
    <row r="15" spans="1:2" x14ac:dyDescent="0.25">
      <c r="A15" s="153" t="s">
        <v>455</v>
      </c>
      <c r="B15" s="155" t="s">
        <v>456</v>
      </c>
    </row>
    <row r="16" spans="1:2" x14ac:dyDescent="0.25">
      <c r="A16" s="153" t="s">
        <v>455</v>
      </c>
      <c r="B16" s="155" t="s">
        <v>457</v>
      </c>
    </row>
    <row r="17" spans="1:2" x14ac:dyDescent="0.25">
      <c r="A17" s="153" t="s">
        <v>455</v>
      </c>
      <c r="B17" s="155" t="s">
        <v>458</v>
      </c>
    </row>
    <row r="18" spans="1:2" x14ac:dyDescent="0.25">
      <c r="A18" s="153" t="s">
        <v>455</v>
      </c>
      <c r="B18" s="155" t="s">
        <v>459</v>
      </c>
    </row>
    <row r="19" spans="1:2" ht="26.4" x14ac:dyDescent="0.25">
      <c r="A19" s="153" t="s">
        <v>455</v>
      </c>
      <c r="B19" s="155" t="s">
        <v>460</v>
      </c>
    </row>
    <row r="20" spans="1:2" x14ac:dyDescent="0.25">
      <c r="A20" s="153" t="s">
        <v>455</v>
      </c>
      <c r="B20" s="155" t="s">
        <v>461</v>
      </c>
    </row>
    <row r="21" spans="1:2" ht="12.75" customHeight="1" x14ac:dyDescent="0.25">
      <c r="A21" s="153" t="s">
        <v>455</v>
      </c>
      <c r="B21" s="155" t="s">
        <v>462</v>
      </c>
    </row>
    <row r="22" spans="1:2" x14ac:dyDescent="0.25">
      <c r="A22" s="153" t="s">
        <v>455</v>
      </c>
      <c r="B22" s="155" t="s">
        <v>463</v>
      </c>
    </row>
    <row r="23" spans="1:2" x14ac:dyDescent="0.25">
      <c r="A23" s="153" t="s">
        <v>455</v>
      </c>
      <c r="B23" s="155" t="s">
        <v>464</v>
      </c>
    </row>
    <row r="24" spans="1:2" ht="39.75" customHeight="1" x14ac:dyDescent="0.25">
      <c r="A24" s="153" t="s">
        <v>455</v>
      </c>
      <c r="B24" s="155" t="s">
        <v>465</v>
      </c>
    </row>
    <row r="25" spans="1:2" x14ac:dyDescent="0.25">
      <c r="A25" s="153" t="s">
        <v>455</v>
      </c>
      <c r="B25" s="155" t="s">
        <v>466</v>
      </c>
    </row>
    <row r="26" spans="1:2" x14ac:dyDescent="0.25">
      <c r="A26" s="153" t="s">
        <v>455</v>
      </c>
      <c r="B26" s="155" t="s">
        <v>467</v>
      </c>
    </row>
    <row r="27" spans="1:2" x14ac:dyDescent="0.25">
      <c r="A27" s="153" t="s">
        <v>455</v>
      </c>
      <c r="B27" s="155" t="s">
        <v>468</v>
      </c>
    </row>
    <row r="28" spans="1:2" x14ac:dyDescent="0.25">
      <c r="A28" s="153" t="s">
        <v>455</v>
      </c>
      <c r="B28" s="155" t="s">
        <v>469</v>
      </c>
    </row>
    <row r="29" spans="1:2" x14ac:dyDescent="0.25">
      <c r="A29" s="153" t="s">
        <v>455</v>
      </c>
      <c r="B29" s="155" t="s">
        <v>470</v>
      </c>
    </row>
    <row r="30" spans="1:2" x14ac:dyDescent="0.25">
      <c r="A30" s="153" t="s">
        <v>455</v>
      </c>
      <c r="B30" s="155" t="s">
        <v>471</v>
      </c>
    </row>
    <row r="31" spans="1:2" x14ac:dyDescent="0.25">
      <c r="A31" s="153" t="s">
        <v>455</v>
      </c>
      <c r="B31" s="155" t="s">
        <v>472</v>
      </c>
    </row>
    <row r="32" spans="1:2" x14ac:dyDescent="0.25">
      <c r="A32" s="153" t="s">
        <v>455</v>
      </c>
      <c r="B32" s="155" t="s">
        <v>473</v>
      </c>
    </row>
    <row r="33" spans="1:3" x14ac:dyDescent="0.25">
      <c r="A33" s="153" t="s">
        <v>455</v>
      </c>
      <c r="B33" s="155" t="s">
        <v>474</v>
      </c>
    </row>
    <row r="34" spans="1:3" x14ac:dyDescent="0.25">
      <c r="A34" s="153" t="s">
        <v>455</v>
      </c>
      <c r="B34" s="155" t="s">
        <v>475</v>
      </c>
    </row>
    <row r="35" spans="1:3" ht="13.5" customHeight="1" x14ac:dyDescent="0.25">
      <c r="A35" s="153" t="s">
        <v>455</v>
      </c>
      <c r="B35" s="155" t="s">
        <v>476</v>
      </c>
    </row>
    <row r="36" spans="1:3" ht="11.25" customHeight="1" x14ac:dyDescent="0.25">
      <c r="A36" s="153" t="s">
        <v>455</v>
      </c>
      <c r="B36" s="156" t="s">
        <v>477</v>
      </c>
    </row>
    <row r="37" spans="1:3" ht="27.75" customHeight="1" x14ac:dyDescent="0.25">
      <c r="A37" s="153" t="s">
        <v>455</v>
      </c>
      <c r="B37" s="155" t="s">
        <v>478</v>
      </c>
    </row>
    <row r="38" spans="1:3" ht="26.4" x14ac:dyDescent="0.25">
      <c r="A38" s="153" t="s">
        <v>455</v>
      </c>
      <c r="B38" s="156" t="s">
        <v>479</v>
      </c>
    </row>
    <row r="39" spans="1:3" x14ac:dyDescent="0.25">
      <c r="A39" s="153" t="s">
        <v>455</v>
      </c>
      <c r="B39" s="155" t="s">
        <v>480</v>
      </c>
    </row>
    <row r="40" spans="1:3" ht="39.6" x14ac:dyDescent="0.25">
      <c r="A40" s="153" t="s">
        <v>455</v>
      </c>
      <c r="B40" s="155" t="s">
        <v>481</v>
      </c>
    </row>
    <row r="41" spans="1:3" s="159" customFormat="1" ht="26.4" x14ac:dyDescent="0.25">
      <c r="A41" s="157" t="s">
        <v>455</v>
      </c>
      <c r="B41" s="155" t="s">
        <v>482</v>
      </c>
      <c r="C41" s="158"/>
    </row>
    <row r="42" spans="1:3" s="159" customFormat="1" x14ac:dyDescent="0.25">
      <c r="A42" s="157" t="s">
        <v>455</v>
      </c>
      <c r="B42" s="155" t="s">
        <v>562</v>
      </c>
      <c r="C42" s="158"/>
    </row>
    <row r="43" spans="1:3" s="159" customFormat="1" x14ac:dyDescent="0.25">
      <c r="A43" s="157" t="s">
        <v>455</v>
      </c>
      <c r="B43" s="247" t="s">
        <v>563</v>
      </c>
      <c r="C43" s="158"/>
    </row>
  </sheetData>
  <sheetProtection algorithmName="SHA-512" hashValue="TYts3k1BitT+H2K2FYuA0LIhS4OqBsiL6tCcLh21bOtFovpcYF2qBNq2D/T8zFpyQ7T3QiYR3cK9k5p+Wvu8YQ==" saltValue="Dj8S+PlPeo6neVJgjui0kg==" spinCount="100000" sheet="1" objects="1" scenarios="1"/>
  <pageMargins left="0.78740157480314965" right="0.78740157480314965" top="0.78740157480314965" bottom="0.78740157480314965" header="0" footer="0.19685039370078741"/>
  <pageSetup paperSize="9" orientation="portrait" useFirstPageNumber="1" verticalDpi="4294967295" r:id="rId1"/>
  <headerFooter>
    <oddFooter>&amp;R&amp;"-,Običajno"&amp;6 &amp;A &amp;P</oddFooter>
  </headerFooter>
  <rowBreaks count="1" manualBreakCount="1">
    <brk id="1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sheetPr>
  <dimension ref="A1:H49"/>
  <sheetViews>
    <sheetView view="pageBreakPreview" zoomScale="115" zoomScaleNormal="100" zoomScaleSheetLayoutView="115" workbookViewId="0">
      <selection activeCell="B37" sqref="B37"/>
    </sheetView>
  </sheetViews>
  <sheetFormatPr defaultColWidth="9" defaultRowHeight="13.8" x14ac:dyDescent="0.25"/>
  <cols>
    <col min="1" max="1" width="9" style="212"/>
    <col min="2" max="2" width="32.8984375" style="212" customWidth="1"/>
    <col min="3" max="4" width="9" style="212"/>
    <col min="5" max="5" width="13" style="225" bestFit="1" customWidth="1"/>
    <col min="6" max="16384" width="9" style="212"/>
  </cols>
  <sheetData>
    <row r="1" spans="1:5" ht="14.4" thickTop="1" x14ac:dyDescent="0.25">
      <c r="A1" s="1"/>
      <c r="B1" s="2"/>
      <c r="C1" s="3"/>
      <c r="D1" s="4"/>
      <c r="E1" s="220"/>
    </row>
    <row r="2" spans="1:5" x14ac:dyDescent="0.25">
      <c r="A2" s="5"/>
      <c r="B2" s="6" t="s">
        <v>0</v>
      </c>
      <c r="C2" s="7"/>
      <c r="D2" s="8"/>
      <c r="E2" s="221"/>
    </row>
    <row r="3" spans="1:5" x14ac:dyDescent="0.25">
      <c r="A3" s="5"/>
      <c r="B3" s="6"/>
      <c r="C3" s="7"/>
      <c r="D3" s="8"/>
      <c r="E3" s="221"/>
    </row>
    <row r="4" spans="1:5" x14ac:dyDescent="0.25">
      <c r="A4" s="5"/>
      <c r="B4" s="6"/>
      <c r="C4" s="7"/>
      <c r="D4" s="8"/>
      <c r="E4" s="221"/>
    </row>
    <row r="5" spans="1:5" x14ac:dyDescent="0.25">
      <c r="A5" s="5"/>
      <c r="B5" s="6" t="s">
        <v>1</v>
      </c>
      <c r="C5" s="7"/>
      <c r="D5" s="8"/>
      <c r="E5" s="222"/>
    </row>
    <row r="6" spans="1:5" x14ac:dyDescent="0.25">
      <c r="A6" s="5"/>
      <c r="B6" s="6"/>
      <c r="C6" s="7"/>
      <c r="D6" s="8"/>
      <c r="E6" s="222"/>
    </row>
    <row r="7" spans="1:5" x14ac:dyDescent="0.25">
      <c r="A7" s="5"/>
      <c r="B7" s="6" t="s">
        <v>2</v>
      </c>
      <c r="C7" s="7"/>
      <c r="D7" s="8"/>
      <c r="E7" s="222"/>
    </row>
    <row r="8" spans="1:5" x14ac:dyDescent="0.25">
      <c r="A8" s="5"/>
      <c r="B8" s="6"/>
      <c r="C8" s="9"/>
      <c r="D8" s="8"/>
      <c r="E8" s="221"/>
    </row>
    <row r="9" spans="1:5" x14ac:dyDescent="0.25">
      <c r="A9" s="5"/>
      <c r="B9" s="6" t="s">
        <v>3</v>
      </c>
      <c r="C9" s="10"/>
      <c r="D9" s="8"/>
      <c r="E9" s="221"/>
    </row>
    <row r="10" spans="1:5" ht="14.4" thickBot="1" x14ac:dyDescent="0.3">
      <c r="A10" s="11"/>
      <c r="B10" s="12"/>
      <c r="C10" s="13"/>
      <c r="D10" s="14"/>
      <c r="E10" s="223"/>
    </row>
    <row r="11" spans="1:5" ht="14.4" thickTop="1" x14ac:dyDescent="0.25">
      <c r="A11" s="15"/>
      <c r="B11" s="16"/>
      <c r="C11" s="7"/>
      <c r="D11" s="8"/>
      <c r="E11" s="7"/>
    </row>
    <row r="12" spans="1:5" x14ac:dyDescent="0.25">
      <c r="A12" s="15"/>
      <c r="B12" s="16"/>
      <c r="C12" s="7"/>
      <c r="D12" s="8"/>
      <c r="E12" s="7"/>
    </row>
    <row r="13" spans="1:5" x14ac:dyDescent="0.25">
      <c r="A13" s="15"/>
      <c r="B13" s="16"/>
      <c r="C13" s="7"/>
      <c r="D13" s="8"/>
      <c r="E13" s="7"/>
    </row>
    <row r="14" spans="1:5" x14ac:dyDescent="0.25">
      <c r="A14" s="17" t="s">
        <v>4</v>
      </c>
      <c r="B14" s="16" t="s">
        <v>5</v>
      </c>
      <c r="C14" s="18"/>
      <c r="D14" s="19"/>
      <c r="E14" s="18"/>
    </row>
    <row r="15" spans="1:5" x14ac:dyDescent="0.25">
      <c r="A15" s="17" t="s">
        <v>11</v>
      </c>
      <c r="B15" s="213" t="s">
        <v>499</v>
      </c>
      <c r="C15" s="18"/>
      <c r="D15" s="19"/>
      <c r="E15" s="18">
        <f>'SKLOP1- GO dela'!F47</f>
        <v>0</v>
      </c>
    </row>
    <row r="16" spans="1:5" x14ac:dyDescent="0.25">
      <c r="A16" s="17" t="s">
        <v>12</v>
      </c>
      <c r="B16" s="213" t="s">
        <v>500</v>
      </c>
      <c r="C16" s="18"/>
      <c r="D16" s="19"/>
      <c r="E16" s="18">
        <f>'SKLOP1- GO dela'!F69</f>
        <v>0</v>
      </c>
    </row>
    <row r="17" spans="1:8" x14ac:dyDescent="0.25">
      <c r="A17" s="17" t="s">
        <v>13</v>
      </c>
      <c r="B17" s="213" t="s">
        <v>501</v>
      </c>
      <c r="C17" s="18"/>
      <c r="D17" s="19"/>
      <c r="E17" s="18">
        <f>'SKLOP1- GO dela'!F123</f>
        <v>0</v>
      </c>
    </row>
    <row r="18" spans="1:8" x14ac:dyDescent="0.25">
      <c r="A18" s="17" t="s">
        <v>15</v>
      </c>
      <c r="B18" s="213" t="s">
        <v>502</v>
      </c>
      <c r="C18" s="18"/>
      <c r="D18" s="19"/>
      <c r="E18" s="18">
        <f>'SKLOP1- GO dela'!F148</f>
        <v>0</v>
      </c>
    </row>
    <row r="19" spans="1:8" x14ac:dyDescent="0.25">
      <c r="A19" s="17" t="s">
        <v>17</v>
      </c>
      <c r="B19" s="213" t="s">
        <v>503</v>
      </c>
      <c r="C19" s="18"/>
      <c r="D19" s="19"/>
      <c r="E19" s="18">
        <f>'SKLOP1- GO dela'!F161</f>
        <v>0</v>
      </c>
    </row>
    <row r="20" spans="1:8" x14ac:dyDescent="0.25">
      <c r="A20" s="17" t="s">
        <v>18</v>
      </c>
      <c r="B20" s="213" t="s">
        <v>504</v>
      </c>
      <c r="C20" s="18"/>
      <c r="D20" s="19"/>
      <c r="E20" s="18">
        <f>'SKLOP1- GO dela'!F194</f>
        <v>0</v>
      </c>
    </row>
    <row r="21" spans="1:8" x14ac:dyDescent="0.25">
      <c r="A21" s="17"/>
      <c r="B21" s="16"/>
      <c r="C21" s="18"/>
      <c r="D21" s="19"/>
      <c r="E21" s="18"/>
    </row>
    <row r="22" spans="1:8" x14ac:dyDescent="0.25">
      <c r="A22" s="17" t="s">
        <v>6</v>
      </c>
      <c r="B22" s="16" t="s">
        <v>7</v>
      </c>
      <c r="C22" s="18"/>
      <c r="D22" s="19"/>
      <c r="E22" s="18"/>
    </row>
    <row r="23" spans="1:8" s="219" customFormat="1" x14ac:dyDescent="0.25">
      <c r="A23" s="214" t="s">
        <v>11</v>
      </c>
      <c r="B23" s="215" t="s">
        <v>505</v>
      </c>
      <c r="C23" s="216"/>
      <c r="D23" s="217"/>
      <c r="E23" s="226">
        <f>'SKLOP1- GO dela'!F208</f>
        <v>0</v>
      </c>
      <c r="F23" s="218"/>
      <c r="G23" s="212"/>
      <c r="H23" s="212"/>
    </row>
    <row r="24" spans="1:8" s="219" customFormat="1" x14ac:dyDescent="0.25">
      <c r="A24" s="214" t="s">
        <v>12</v>
      </c>
      <c r="B24" s="215" t="s">
        <v>506</v>
      </c>
      <c r="C24" s="216"/>
      <c r="D24" s="217"/>
      <c r="E24" s="226">
        <f>'SKLOP1- GO dela'!F239</f>
        <v>0</v>
      </c>
      <c r="F24" s="218"/>
      <c r="G24" s="212"/>
      <c r="H24" s="212"/>
    </row>
    <row r="25" spans="1:8" s="219" customFormat="1" x14ac:dyDescent="0.25">
      <c r="A25" s="214" t="s">
        <v>13</v>
      </c>
      <c r="B25" s="215" t="s">
        <v>507</v>
      </c>
      <c r="C25" s="216"/>
      <c r="D25" s="217"/>
      <c r="E25" s="226">
        <f>'SKLOP1- GO dela'!F248</f>
        <v>0</v>
      </c>
      <c r="F25" s="218"/>
      <c r="G25" s="212"/>
      <c r="H25" s="212"/>
    </row>
    <row r="26" spans="1:8" s="219" customFormat="1" x14ac:dyDescent="0.25">
      <c r="A26" s="214" t="s">
        <v>15</v>
      </c>
      <c r="B26" s="215" t="s">
        <v>508</v>
      </c>
      <c r="C26" s="216"/>
      <c r="D26" s="217"/>
      <c r="E26" s="226">
        <f>'SKLOP1- GO dela'!F277</f>
        <v>0</v>
      </c>
      <c r="F26" s="218"/>
      <c r="G26" s="212"/>
      <c r="H26" s="212"/>
    </row>
    <row r="27" spans="1:8" s="219" customFormat="1" x14ac:dyDescent="0.25">
      <c r="A27" s="214" t="s">
        <v>17</v>
      </c>
      <c r="B27" s="215" t="s">
        <v>509</v>
      </c>
      <c r="C27" s="216"/>
      <c r="D27" s="217"/>
      <c r="E27" s="226">
        <f>'SKLOP1- GO dela'!F284</f>
        <v>0</v>
      </c>
      <c r="F27" s="218"/>
      <c r="G27" s="212"/>
      <c r="H27" s="212"/>
    </row>
    <row r="28" spans="1:8" s="219" customFormat="1" x14ac:dyDescent="0.25">
      <c r="A28" s="214" t="s">
        <v>18</v>
      </c>
      <c r="B28" s="215" t="s">
        <v>510</v>
      </c>
      <c r="C28" s="216"/>
      <c r="D28" s="217"/>
      <c r="E28" s="226">
        <f>'SKLOP1- GO dela'!F295</f>
        <v>0</v>
      </c>
      <c r="F28" s="218"/>
      <c r="G28" s="212"/>
      <c r="H28" s="212"/>
    </row>
    <row r="29" spans="1:8" x14ac:dyDescent="0.25">
      <c r="A29" s="17"/>
      <c r="B29" s="16"/>
      <c r="C29" s="18"/>
      <c r="D29" s="19"/>
      <c r="E29" s="18"/>
    </row>
    <row r="30" spans="1:8" x14ac:dyDescent="0.25">
      <c r="A30" s="17" t="s">
        <v>483</v>
      </c>
      <c r="B30" s="16" t="s">
        <v>484</v>
      </c>
      <c r="C30" s="18"/>
      <c r="D30" s="19"/>
      <c r="E30" s="18">
        <f>'SKLOP1- EI dela'!E296:F296</f>
        <v>0</v>
      </c>
    </row>
    <row r="31" spans="1:8" x14ac:dyDescent="0.25">
      <c r="A31" s="17"/>
      <c r="B31" s="16"/>
      <c r="C31" s="18"/>
      <c r="D31" s="19"/>
      <c r="E31" s="18"/>
    </row>
    <row r="32" spans="1:8" x14ac:dyDescent="0.25">
      <c r="A32" s="17" t="s">
        <v>485</v>
      </c>
      <c r="B32" s="16" t="s">
        <v>486</v>
      </c>
      <c r="C32" s="18"/>
      <c r="D32" s="19"/>
      <c r="E32" s="18">
        <f>'SKLOP1- SI dela'!F145</f>
        <v>0</v>
      </c>
    </row>
    <row r="33" spans="1:5" x14ac:dyDescent="0.25">
      <c r="A33" s="17"/>
      <c r="B33" s="16"/>
      <c r="C33" s="18"/>
      <c r="D33" s="19"/>
      <c r="E33" s="18"/>
    </row>
    <row r="34" spans="1:5" x14ac:dyDescent="0.25">
      <c r="A34" s="17" t="s">
        <v>487</v>
      </c>
      <c r="B34" s="16" t="s">
        <v>441</v>
      </c>
      <c r="C34" s="18"/>
      <c r="D34" s="19"/>
      <c r="E34" s="18">
        <f>'SKLOP1- Ostalo'!F13</f>
        <v>0</v>
      </c>
    </row>
    <row r="35" spans="1:5" x14ac:dyDescent="0.25">
      <c r="A35" s="17"/>
      <c r="B35" s="16"/>
      <c r="C35" s="18"/>
      <c r="D35" s="19"/>
      <c r="E35" s="18"/>
    </row>
    <row r="36" spans="1:5" x14ac:dyDescent="0.25">
      <c r="A36" s="17" t="s">
        <v>488</v>
      </c>
      <c r="B36" s="16" t="s">
        <v>718</v>
      </c>
      <c r="C36" s="18"/>
      <c r="D36" s="19"/>
      <c r="E36" s="18">
        <f>ROUND((E15+E16+E17+E18+E19+E20+E23+E24+E25+E26+E27+E28+E30+E32)*0.05,2)</f>
        <v>0</v>
      </c>
    </row>
    <row r="37" spans="1:5" x14ac:dyDescent="0.25">
      <c r="A37" s="17"/>
      <c r="B37" s="16"/>
      <c r="C37" s="18"/>
      <c r="D37" s="19"/>
      <c r="E37" s="224"/>
    </row>
    <row r="38" spans="1:5" ht="14.4" thickBot="1" x14ac:dyDescent="0.3">
      <c r="A38" s="20"/>
      <c r="B38" s="21" t="s">
        <v>716</v>
      </c>
      <c r="C38" s="22"/>
      <c r="D38" s="23"/>
      <c r="E38" s="22">
        <f>SUM(E14:E37)</f>
        <v>0</v>
      </c>
    </row>
    <row r="39" spans="1:5" ht="14.4" thickTop="1" x14ac:dyDescent="0.25">
      <c r="A39" s="24"/>
      <c r="B39" s="25"/>
      <c r="C39" s="26"/>
      <c r="D39" s="27"/>
      <c r="E39" s="26"/>
    </row>
    <row r="40" spans="1:5" x14ac:dyDescent="0.25">
      <c r="A40" s="15"/>
      <c r="B40" s="28"/>
      <c r="C40" s="18"/>
      <c r="D40" s="8"/>
      <c r="E40" s="18"/>
    </row>
    <row r="41" spans="1:5" x14ac:dyDescent="0.25">
      <c r="A41" s="25"/>
      <c r="B41" s="25"/>
      <c r="C41" s="26"/>
      <c r="D41" s="25"/>
      <c r="E41" s="26"/>
    </row>
    <row r="42" spans="1:5" x14ac:dyDescent="0.25">
      <c r="A42" s="25"/>
      <c r="B42" s="25" t="s">
        <v>9</v>
      </c>
      <c r="C42" s="26"/>
      <c r="D42" s="30" t="s">
        <v>10</v>
      </c>
      <c r="E42" s="26"/>
    </row>
    <row r="43" spans="1:5" x14ac:dyDescent="0.25">
      <c r="A43" s="25"/>
      <c r="B43" s="29"/>
      <c r="C43" s="26"/>
      <c r="D43" s="29"/>
      <c r="E43" s="26"/>
    </row>
    <row r="44" spans="1:5" x14ac:dyDescent="0.25">
      <c r="A44" s="25"/>
      <c r="B44" s="6"/>
      <c r="C44" s="26"/>
      <c r="D44" s="6"/>
      <c r="E44" s="26"/>
    </row>
    <row r="45" spans="1:5" x14ac:dyDescent="0.25">
      <c r="A45" s="15"/>
      <c r="B45" s="16"/>
      <c r="C45" s="7"/>
      <c r="D45" s="8"/>
      <c r="E45" s="7"/>
    </row>
    <row r="46" spans="1:5" x14ac:dyDescent="0.25">
      <c r="A46" s="15"/>
      <c r="B46" s="16"/>
      <c r="C46" s="7"/>
      <c r="D46" s="8"/>
      <c r="E46" s="7"/>
    </row>
    <row r="47" spans="1:5" x14ac:dyDescent="0.25">
      <c r="A47" s="15"/>
      <c r="B47" s="16"/>
      <c r="C47" s="7"/>
      <c r="D47" s="8"/>
      <c r="E47" s="7"/>
    </row>
    <row r="48" spans="1:5" x14ac:dyDescent="0.25">
      <c r="A48" s="15"/>
      <c r="B48" s="16"/>
      <c r="C48" s="7"/>
      <c r="D48" s="8"/>
      <c r="E48" s="7"/>
    </row>
    <row r="49" spans="1:5" x14ac:dyDescent="0.25">
      <c r="A49" s="31"/>
      <c r="B49" s="32"/>
      <c r="C49" s="18"/>
      <c r="D49" s="8"/>
      <c r="E49" s="7"/>
    </row>
  </sheetData>
  <sheetProtection algorithmName="SHA-512" hashValue="UWkyWwL+e8Nxi7eXbPdrpa2N+rctalGdjocN8m5aIXQEHx7l0hnjAX7tyHjRs/bGvgjZAH3EbBfuDXZEMUIvRw==" saltValue="YJt2wqhCH1iG+ov5dhFfLQ=="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pageSetUpPr fitToPage="1"/>
  </sheetPr>
  <dimension ref="A1:H296"/>
  <sheetViews>
    <sheetView tabSelected="1" view="pageBreakPreview" topLeftCell="A16" zoomScale="115" zoomScaleNormal="110" zoomScaleSheetLayoutView="115" workbookViewId="0">
      <selection activeCell="A26" sqref="A26:XFD26"/>
    </sheetView>
  </sheetViews>
  <sheetFormatPr defaultColWidth="9" defaultRowHeight="13.2" x14ac:dyDescent="0.25"/>
  <cols>
    <col min="1" max="1" width="4.3984375" style="196" customWidth="1"/>
    <col min="2" max="2" width="41.59765625" style="202" customWidth="1"/>
    <col min="3" max="3" width="5.3984375" style="178" customWidth="1"/>
    <col min="4" max="4" width="7.8984375" style="168" customWidth="1"/>
    <col min="5" max="5" width="8" style="167" customWidth="1"/>
    <col min="6" max="6" width="10.5" style="167" customWidth="1"/>
    <col min="7" max="16384" width="9" style="246"/>
  </cols>
  <sheetData>
    <row r="1" spans="1:7" ht="23.4" thickBot="1" x14ac:dyDescent="0.3">
      <c r="A1" s="519" t="s">
        <v>79</v>
      </c>
      <c r="B1" s="520" t="s">
        <v>80</v>
      </c>
      <c r="C1" s="521" t="s">
        <v>81</v>
      </c>
      <c r="D1" s="522" t="s">
        <v>82</v>
      </c>
      <c r="E1" s="523" t="s">
        <v>83</v>
      </c>
      <c r="F1" s="524" t="s">
        <v>84</v>
      </c>
    </row>
    <row r="2" spans="1:7" x14ac:dyDescent="0.25">
      <c r="A2" s="191"/>
      <c r="B2" s="199"/>
      <c r="C2" s="165"/>
      <c r="D2" s="170"/>
      <c r="F2" s="525"/>
    </row>
    <row r="3" spans="1:7" x14ac:dyDescent="0.25">
      <c r="A3" s="192"/>
      <c r="B3" s="200"/>
      <c r="C3" s="171"/>
      <c r="D3" s="172"/>
      <c r="E3" s="172"/>
      <c r="F3" s="172"/>
    </row>
    <row r="4" spans="1:7" ht="13.8" x14ac:dyDescent="0.25">
      <c r="A4" s="193" t="s">
        <v>4</v>
      </c>
      <c r="B4" s="16" t="s">
        <v>5</v>
      </c>
      <c r="C4" s="171"/>
      <c r="E4" s="173"/>
      <c r="F4" s="168"/>
    </row>
    <row r="5" spans="1:7" x14ac:dyDescent="0.25">
      <c r="A5" s="194"/>
      <c r="B5" s="190"/>
      <c r="C5" s="174"/>
      <c r="D5" s="166"/>
      <c r="E5" s="166"/>
      <c r="F5" s="166"/>
    </row>
    <row r="6" spans="1:7" x14ac:dyDescent="0.25">
      <c r="A6" s="195" t="s">
        <v>11</v>
      </c>
      <c r="B6" s="201" t="s">
        <v>21</v>
      </c>
      <c r="C6" s="175"/>
      <c r="D6" s="165"/>
      <c r="E6" s="165"/>
      <c r="F6" s="165"/>
    </row>
    <row r="7" spans="1:7" x14ac:dyDescent="0.25">
      <c r="A7" s="194"/>
      <c r="B7" s="190"/>
      <c r="C7" s="174"/>
      <c r="D7" s="166"/>
      <c r="E7" s="166"/>
      <c r="F7" s="166"/>
    </row>
    <row r="8" spans="1:7" ht="26.4" x14ac:dyDescent="0.25">
      <c r="A8" s="194">
        <v>1</v>
      </c>
      <c r="B8" s="190" t="s">
        <v>22</v>
      </c>
      <c r="C8" s="174" t="s">
        <v>23</v>
      </c>
      <c r="D8" s="176">
        <v>59.8</v>
      </c>
      <c r="E8" s="544"/>
      <c r="F8" s="169">
        <f>ROUND(D8*E8,2)</f>
        <v>0</v>
      </c>
    </row>
    <row r="9" spans="1:7" x14ac:dyDescent="0.25">
      <c r="A9" s="194"/>
      <c r="B9" s="190"/>
      <c r="C9" s="174"/>
      <c r="D9" s="177"/>
      <c r="E9" s="553"/>
      <c r="F9" s="166"/>
    </row>
    <row r="10" spans="1:7" ht="26.4" x14ac:dyDescent="0.25">
      <c r="A10" s="194">
        <v>2</v>
      </c>
      <c r="B10" s="190" t="s">
        <v>512</v>
      </c>
      <c r="C10" s="174" t="s">
        <v>23</v>
      </c>
      <c r="D10" s="176">
        <v>29</v>
      </c>
      <c r="E10" s="544"/>
      <c r="F10" s="169">
        <f>ROUND(D10*E10,2)</f>
        <v>0</v>
      </c>
    </row>
    <row r="11" spans="1:7" x14ac:dyDescent="0.25">
      <c r="A11" s="194"/>
      <c r="B11" s="190"/>
      <c r="C11" s="174"/>
      <c r="D11" s="177"/>
      <c r="E11" s="553"/>
      <c r="F11" s="166"/>
    </row>
    <row r="12" spans="1:7" ht="39.6" x14ac:dyDescent="0.25">
      <c r="A12" s="194">
        <v>3</v>
      </c>
      <c r="B12" s="190" t="s">
        <v>85</v>
      </c>
      <c r="C12" s="174" t="s">
        <v>24</v>
      </c>
      <c r="D12" s="176">
        <v>95.88</v>
      </c>
      <c r="E12" s="544"/>
      <c r="F12" s="169">
        <f>ROUND(D12*E12,2)</f>
        <v>0</v>
      </c>
    </row>
    <row r="13" spans="1:7" x14ac:dyDescent="0.25">
      <c r="A13" s="194"/>
      <c r="B13" s="190"/>
      <c r="C13" s="174"/>
      <c r="D13" s="177"/>
      <c r="E13" s="553"/>
      <c r="F13" s="166"/>
    </row>
    <row r="14" spans="1:7" ht="26.4" x14ac:dyDescent="0.25">
      <c r="A14" s="194">
        <v>4</v>
      </c>
      <c r="B14" s="190" t="s">
        <v>86</v>
      </c>
      <c r="C14" s="174" t="s">
        <v>24</v>
      </c>
      <c r="D14" s="176">
        <v>2280</v>
      </c>
      <c r="E14" s="544"/>
      <c r="F14" s="169">
        <f>ROUND(D14*E14,2)</f>
        <v>0</v>
      </c>
    </row>
    <row r="15" spans="1:7" x14ac:dyDescent="0.25">
      <c r="A15" s="194"/>
      <c r="B15" s="190"/>
      <c r="C15" s="174"/>
      <c r="D15" s="177"/>
      <c r="E15" s="553"/>
      <c r="F15" s="166"/>
      <c r="G15" s="166"/>
    </row>
    <row r="16" spans="1:7" x14ac:dyDescent="0.25">
      <c r="A16" s="194">
        <v>5</v>
      </c>
      <c r="B16" s="190" t="s">
        <v>25</v>
      </c>
      <c r="C16" s="174" t="s">
        <v>24</v>
      </c>
      <c r="D16" s="176">
        <v>81.150000000000006</v>
      </c>
      <c r="E16" s="544"/>
      <c r="F16" s="169">
        <f t="shared" ref="F16:F45" si="0">ROUND(D16*E16,2)</f>
        <v>0</v>
      </c>
    </row>
    <row r="17" spans="1:7" x14ac:dyDescent="0.25">
      <c r="A17" s="194"/>
      <c r="B17" s="190"/>
      <c r="C17" s="174"/>
      <c r="D17" s="177"/>
      <c r="E17" s="553"/>
      <c r="F17" s="166"/>
    </row>
    <row r="18" spans="1:7" ht="26.4" x14ac:dyDescent="0.25">
      <c r="A18" s="194">
        <v>6</v>
      </c>
      <c r="B18" s="190" t="s">
        <v>87</v>
      </c>
      <c r="C18" s="174" t="s">
        <v>26</v>
      </c>
      <c r="D18" s="176">
        <v>15.96</v>
      </c>
      <c r="E18" s="544"/>
      <c r="F18" s="169">
        <f t="shared" si="0"/>
        <v>0</v>
      </c>
    </row>
    <row r="19" spans="1:7" x14ac:dyDescent="0.25">
      <c r="A19" s="194"/>
      <c r="B19" s="190"/>
      <c r="C19" s="174"/>
      <c r="D19" s="177"/>
      <c r="E19" s="553"/>
      <c r="F19" s="166"/>
    </row>
    <row r="20" spans="1:7" ht="26.4" x14ac:dyDescent="0.25">
      <c r="A20" s="194">
        <v>7</v>
      </c>
      <c r="B20" s="190" t="s">
        <v>88</v>
      </c>
      <c r="C20" s="174" t="s">
        <v>26</v>
      </c>
      <c r="D20" s="176">
        <v>7.39</v>
      </c>
      <c r="E20" s="544"/>
      <c r="F20" s="169">
        <f t="shared" si="0"/>
        <v>0</v>
      </c>
    </row>
    <row r="21" spans="1:7" x14ac:dyDescent="0.25">
      <c r="A21" s="194"/>
      <c r="B21" s="190"/>
      <c r="C21" s="174"/>
      <c r="D21" s="177"/>
      <c r="E21" s="553"/>
      <c r="F21" s="166"/>
    </row>
    <row r="22" spans="1:7" ht="39.6" x14ac:dyDescent="0.25">
      <c r="A22" s="194">
        <v>8</v>
      </c>
      <c r="B22" s="190" t="s">
        <v>89</v>
      </c>
      <c r="C22" s="174" t="s">
        <v>26</v>
      </c>
      <c r="D22" s="176">
        <v>13.68</v>
      </c>
      <c r="E22" s="544"/>
      <c r="F22" s="169">
        <f t="shared" si="0"/>
        <v>0</v>
      </c>
    </row>
    <row r="23" spans="1:7" x14ac:dyDescent="0.25">
      <c r="A23" s="194"/>
      <c r="B23" s="190"/>
      <c r="C23" s="174"/>
      <c r="D23" s="177"/>
      <c r="E23" s="553"/>
      <c r="F23" s="166"/>
    </row>
    <row r="24" spans="1:7" ht="26.4" x14ac:dyDescent="0.25">
      <c r="A24" s="194">
        <v>9</v>
      </c>
      <c r="B24" s="190" t="s">
        <v>90</v>
      </c>
      <c r="C24" s="561" t="s">
        <v>27</v>
      </c>
      <c r="D24" s="176">
        <v>1</v>
      </c>
      <c r="E24" s="544"/>
      <c r="F24" s="169">
        <f t="shared" si="0"/>
        <v>0</v>
      </c>
    </row>
    <row r="25" spans="1:7" x14ac:dyDescent="0.25">
      <c r="A25" s="194"/>
      <c r="B25" s="190"/>
      <c r="C25" s="174"/>
      <c r="D25" s="177"/>
      <c r="E25" s="553"/>
      <c r="F25" s="166"/>
    </row>
    <row r="26" spans="1:7" ht="26.4" x14ac:dyDescent="0.25">
      <c r="A26" s="194">
        <v>10</v>
      </c>
      <c r="B26" s="190" t="s">
        <v>91</v>
      </c>
      <c r="C26" s="561" t="s">
        <v>27</v>
      </c>
      <c r="D26" s="176">
        <v>2</v>
      </c>
      <c r="E26" s="544"/>
      <c r="F26" s="169">
        <f t="shared" si="0"/>
        <v>0</v>
      </c>
    </row>
    <row r="27" spans="1:7" x14ac:dyDescent="0.25">
      <c r="A27" s="194"/>
      <c r="B27" s="190"/>
      <c r="C27" s="174"/>
      <c r="D27" s="177"/>
      <c r="E27" s="553"/>
      <c r="F27" s="166"/>
    </row>
    <row r="28" spans="1:7" ht="26.4" x14ac:dyDescent="0.25">
      <c r="A28" s="194">
        <v>11</v>
      </c>
      <c r="B28" s="190" t="s">
        <v>92</v>
      </c>
      <c r="C28" s="561" t="s">
        <v>27</v>
      </c>
      <c r="D28" s="176">
        <v>1</v>
      </c>
      <c r="E28" s="544"/>
      <c r="F28" s="169">
        <f t="shared" si="0"/>
        <v>0</v>
      </c>
    </row>
    <row r="29" spans="1:7" x14ac:dyDescent="0.25">
      <c r="A29" s="194"/>
      <c r="B29" s="190"/>
      <c r="C29" s="174"/>
      <c r="D29" s="177"/>
      <c r="E29" s="553"/>
      <c r="F29" s="166"/>
    </row>
    <row r="30" spans="1:7" ht="39.6" x14ac:dyDescent="0.25">
      <c r="A30" s="194">
        <v>12</v>
      </c>
      <c r="B30" s="190" t="s">
        <v>93</v>
      </c>
      <c r="C30" s="561" t="s">
        <v>24</v>
      </c>
      <c r="D30" s="176">
        <v>10</v>
      </c>
      <c r="E30" s="544"/>
      <c r="F30" s="169">
        <f t="shared" si="0"/>
        <v>0</v>
      </c>
    </row>
    <row r="31" spans="1:7" x14ac:dyDescent="0.25">
      <c r="A31" s="194"/>
      <c r="B31" s="190"/>
      <c r="C31" s="174"/>
      <c r="D31" s="177"/>
      <c r="E31" s="553"/>
      <c r="F31" s="166"/>
      <c r="G31" s="166"/>
    </row>
    <row r="32" spans="1:7" ht="26.4" x14ac:dyDescent="0.25">
      <c r="A32" s="194">
        <v>13</v>
      </c>
      <c r="B32" s="190" t="s">
        <v>94</v>
      </c>
      <c r="C32" s="561" t="s">
        <v>27</v>
      </c>
      <c r="D32" s="176">
        <v>4</v>
      </c>
      <c r="E32" s="544"/>
      <c r="F32" s="169">
        <f t="shared" si="0"/>
        <v>0</v>
      </c>
    </row>
    <row r="33" spans="1:7" x14ac:dyDescent="0.25">
      <c r="D33" s="177"/>
      <c r="E33" s="554"/>
      <c r="F33" s="169"/>
      <c r="G33" s="169"/>
    </row>
    <row r="34" spans="1:7" x14ac:dyDescent="0.25">
      <c r="A34" s="196">
        <v>14</v>
      </c>
      <c r="B34" s="202" t="s">
        <v>28</v>
      </c>
      <c r="C34" s="561" t="s">
        <v>27</v>
      </c>
      <c r="D34" s="176">
        <v>3</v>
      </c>
      <c r="E34" s="544"/>
      <c r="F34" s="169">
        <f t="shared" si="0"/>
        <v>0</v>
      </c>
    </row>
    <row r="35" spans="1:7" x14ac:dyDescent="0.25">
      <c r="A35" s="194"/>
      <c r="B35" s="190"/>
      <c r="C35" s="174"/>
      <c r="D35" s="177"/>
      <c r="E35" s="553"/>
      <c r="F35" s="166"/>
    </row>
    <row r="36" spans="1:7" ht="39.6" x14ac:dyDescent="0.25">
      <c r="A36" s="194">
        <v>15</v>
      </c>
      <c r="B36" s="190" t="s">
        <v>95</v>
      </c>
      <c r="C36" s="561" t="s">
        <v>23</v>
      </c>
      <c r="D36" s="176">
        <v>121</v>
      </c>
      <c r="E36" s="544"/>
      <c r="F36" s="169">
        <f t="shared" si="0"/>
        <v>0</v>
      </c>
    </row>
    <row r="37" spans="1:7" x14ac:dyDescent="0.25">
      <c r="D37" s="177"/>
      <c r="E37" s="553"/>
      <c r="F37" s="166"/>
      <c r="G37" s="166"/>
    </row>
    <row r="38" spans="1:7" ht="52.8" x14ac:dyDescent="0.25">
      <c r="A38" s="194">
        <v>16</v>
      </c>
      <c r="B38" s="190" t="s">
        <v>96</v>
      </c>
      <c r="C38" s="174" t="s">
        <v>27</v>
      </c>
      <c r="D38" s="176">
        <v>4</v>
      </c>
      <c r="E38" s="544"/>
      <c r="F38" s="169">
        <f t="shared" si="0"/>
        <v>0</v>
      </c>
    </row>
    <row r="39" spans="1:7" x14ac:dyDescent="0.25">
      <c r="D39" s="177"/>
      <c r="E39" s="553"/>
      <c r="F39" s="166"/>
      <c r="G39" s="166"/>
    </row>
    <row r="40" spans="1:7" ht="39.6" x14ac:dyDescent="0.25">
      <c r="A40" s="194">
        <v>17</v>
      </c>
      <c r="B40" s="190" t="s">
        <v>97</v>
      </c>
      <c r="C40" s="174" t="s">
        <v>26</v>
      </c>
      <c r="D40" s="176">
        <v>87.3</v>
      </c>
      <c r="E40" s="544"/>
      <c r="F40" s="169">
        <f t="shared" si="0"/>
        <v>0</v>
      </c>
    </row>
    <row r="41" spans="1:7" x14ac:dyDescent="0.25">
      <c r="D41" s="177"/>
      <c r="E41" s="554"/>
      <c r="F41" s="169"/>
    </row>
    <row r="42" spans="1:7" ht="92.4" x14ac:dyDescent="0.25">
      <c r="A42" s="162">
        <f>18</f>
        <v>18</v>
      </c>
      <c r="B42" s="189" t="s">
        <v>513</v>
      </c>
      <c r="C42" s="163"/>
      <c r="D42" s="163"/>
      <c r="E42" s="555"/>
      <c r="F42" s="163"/>
      <c r="G42" s="163"/>
    </row>
    <row r="43" spans="1:7" x14ac:dyDescent="0.25">
      <c r="A43" s="164" t="s">
        <v>489</v>
      </c>
      <c r="B43" s="190" t="s">
        <v>490</v>
      </c>
      <c r="C43" s="179" t="s">
        <v>491</v>
      </c>
      <c r="D43" s="245">
        <v>35</v>
      </c>
      <c r="E43" s="544"/>
      <c r="F43" s="169">
        <f t="shared" si="0"/>
        <v>0</v>
      </c>
    </row>
    <row r="44" spans="1:7" x14ac:dyDescent="0.25">
      <c r="A44" s="164" t="s">
        <v>492</v>
      </c>
      <c r="B44" s="190" t="s">
        <v>493</v>
      </c>
      <c r="C44" s="179" t="s">
        <v>491</v>
      </c>
      <c r="D44" s="245">
        <v>20</v>
      </c>
      <c r="E44" s="544"/>
      <c r="F44" s="169">
        <f t="shared" si="0"/>
        <v>0</v>
      </c>
    </row>
    <row r="45" spans="1:7" x14ac:dyDescent="0.25">
      <c r="A45" s="164" t="s">
        <v>494</v>
      </c>
      <c r="B45" s="190" t="s">
        <v>495</v>
      </c>
      <c r="C45" s="179" t="s">
        <v>491</v>
      </c>
      <c r="D45" s="245">
        <v>15</v>
      </c>
      <c r="E45" s="544"/>
      <c r="F45" s="169">
        <f t="shared" si="0"/>
        <v>0</v>
      </c>
    </row>
    <row r="46" spans="1:7" x14ac:dyDescent="0.25">
      <c r="D46" s="177"/>
    </row>
    <row r="47" spans="1:7" ht="13.8" thickBot="1" x14ac:dyDescent="0.3">
      <c r="A47" s="197"/>
      <c r="B47" s="203" t="s">
        <v>29</v>
      </c>
      <c r="C47" s="180"/>
      <c r="D47" s="181"/>
      <c r="E47" s="182"/>
      <c r="F47" s="182">
        <f>SUM(F5:F46)</f>
        <v>0</v>
      </c>
    </row>
    <row r="48" spans="1:7" ht="13.8" thickTop="1" x14ac:dyDescent="0.25">
      <c r="A48" s="195"/>
      <c r="B48" s="201"/>
      <c r="C48" s="175"/>
      <c r="D48" s="177"/>
      <c r="E48" s="165"/>
      <c r="F48" s="165"/>
    </row>
    <row r="49" spans="1:7" x14ac:dyDescent="0.25">
      <c r="A49" s="193" t="s">
        <v>12</v>
      </c>
      <c r="B49" s="200" t="s">
        <v>30</v>
      </c>
      <c r="C49" s="171"/>
      <c r="D49" s="177"/>
      <c r="E49" s="173"/>
      <c r="F49" s="168"/>
    </row>
    <row r="50" spans="1:7" x14ac:dyDescent="0.25">
      <c r="D50" s="177"/>
    </row>
    <row r="51" spans="1:7" ht="26.4" x14ac:dyDescent="0.25">
      <c r="A51" s="196">
        <v>1</v>
      </c>
      <c r="B51" s="202" t="s">
        <v>98</v>
      </c>
      <c r="C51" s="174" t="s">
        <v>26</v>
      </c>
      <c r="D51" s="176">
        <v>864</v>
      </c>
      <c r="E51" s="544"/>
      <c r="F51" s="169">
        <f t="shared" ref="F51:F67" si="1">ROUND(D51*E51,2)</f>
        <v>0</v>
      </c>
    </row>
    <row r="52" spans="1:7" x14ac:dyDescent="0.25">
      <c r="D52" s="177"/>
      <c r="E52" s="553"/>
      <c r="G52" s="167"/>
    </row>
    <row r="53" spans="1:7" ht="39.6" x14ac:dyDescent="0.25">
      <c r="A53" s="196">
        <v>2</v>
      </c>
      <c r="B53" s="202" t="s">
        <v>99</v>
      </c>
      <c r="C53" s="174" t="s">
        <v>26</v>
      </c>
      <c r="D53" s="176">
        <v>201.83</v>
      </c>
      <c r="E53" s="544"/>
      <c r="F53" s="169">
        <f t="shared" si="1"/>
        <v>0</v>
      </c>
    </row>
    <row r="54" spans="1:7" x14ac:dyDescent="0.25">
      <c r="D54" s="177"/>
      <c r="E54" s="553"/>
    </row>
    <row r="55" spans="1:7" ht="39.6" x14ac:dyDescent="0.25">
      <c r="A55" s="196">
        <v>3</v>
      </c>
      <c r="B55" s="202" t="s">
        <v>569</v>
      </c>
      <c r="C55" s="174" t="s">
        <v>26</v>
      </c>
      <c r="D55" s="176">
        <v>17</v>
      </c>
      <c r="E55" s="544"/>
      <c r="F55" s="169">
        <f t="shared" ref="F55" si="2">ROUND(D55*E55,2)</f>
        <v>0</v>
      </c>
    </row>
    <row r="56" spans="1:7" x14ac:dyDescent="0.25">
      <c r="C56" s="174"/>
      <c r="D56" s="176"/>
      <c r="E56" s="553"/>
      <c r="F56" s="176"/>
    </row>
    <row r="57" spans="1:7" ht="26.4" x14ac:dyDescent="0.25">
      <c r="A57" s="196">
        <v>4</v>
      </c>
      <c r="B57" s="202" t="s">
        <v>571</v>
      </c>
      <c r="C57" s="174" t="s">
        <v>26</v>
      </c>
      <c r="D57" s="176">
        <v>0.8</v>
      </c>
      <c r="E57" s="544"/>
      <c r="F57" s="169">
        <f t="shared" ref="F57" si="3">ROUND(D57*E57,2)</f>
        <v>0</v>
      </c>
    </row>
    <row r="58" spans="1:7" x14ac:dyDescent="0.25">
      <c r="C58" s="174"/>
      <c r="D58" s="176"/>
      <c r="E58" s="553"/>
      <c r="F58" s="176"/>
    </row>
    <row r="59" spans="1:7" ht="26.4" x14ac:dyDescent="0.25">
      <c r="A59" s="196">
        <v>5</v>
      </c>
      <c r="B59" s="202" t="s">
        <v>570</v>
      </c>
      <c r="C59" s="174" t="s">
        <v>26</v>
      </c>
      <c r="D59" s="176">
        <v>1</v>
      </c>
      <c r="E59" s="544"/>
      <c r="F59" s="169">
        <f t="shared" ref="F59" si="4">ROUND(D59*E59,2)</f>
        <v>0</v>
      </c>
    </row>
    <row r="60" spans="1:7" x14ac:dyDescent="0.25">
      <c r="C60" s="174"/>
      <c r="D60" s="176"/>
      <c r="E60" s="553"/>
      <c r="F60" s="176"/>
    </row>
    <row r="61" spans="1:7" ht="26.4" x14ac:dyDescent="0.25">
      <c r="A61" s="196">
        <v>6</v>
      </c>
      <c r="B61" s="202" t="s">
        <v>100</v>
      </c>
      <c r="C61" s="174" t="s">
        <v>26</v>
      </c>
      <c r="D61" s="176">
        <v>51.24</v>
      </c>
      <c r="E61" s="544"/>
      <c r="F61" s="169">
        <f t="shared" si="1"/>
        <v>0</v>
      </c>
    </row>
    <row r="62" spans="1:7" x14ac:dyDescent="0.25">
      <c r="D62" s="177"/>
      <c r="E62" s="554"/>
      <c r="F62" s="169"/>
      <c r="G62" s="169"/>
    </row>
    <row r="63" spans="1:7" ht="52.8" x14ac:dyDescent="0.25">
      <c r="A63" s="196">
        <v>7</v>
      </c>
      <c r="B63" s="204" t="s">
        <v>101</v>
      </c>
      <c r="C63" s="174" t="s">
        <v>26</v>
      </c>
      <c r="D63" s="176">
        <v>687.25</v>
      </c>
      <c r="E63" s="544"/>
      <c r="F63" s="169">
        <f t="shared" si="1"/>
        <v>0</v>
      </c>
    </row>
    <row r="64" spans="1:7" x14ac:dyDescent="0.25">
      <c r="D64" s="177"/>
      <c r="E64" s="554"/>
      <c r="F64" s="169"/>
    </row>
    <row r="65" spans="1:7" ht="26.4" x14ac:dyDescent="0.25">
      <c r="A65" s="196">
        <v>8</v>
      </c>
      <c r="B65" s="202" t="s">
        <v>102</v>
      </c>
      <c r="C65" s="174" t="s">
        <v>26</v>
      </c>
      <c r="D65" s="176">
        <v>1014.59</v>
      </c>
      <c r="E65" s="544"/>
      <c r="F65" s="169">
        <f>ROUND(D65*E65,2)</f>
        <v>0</v>
      </c>
    </row>
    <row r="66" spans="1:7" x14ac:dyDescent="0.25">
      <c r="D66" s="177"/>
      <c r="E66" s="554"/>
      <c r="F66" s="169"/>
      <c r="G66" s="169"/>
    </row>
    <row r="67" spans="1:7" ht="92.4" x14ac:dyDescent="0.25">
      <c r="A67" s="196">
        <v>9</v>
      </c>
      <c r="B67" s="202" t="s">
        <v>103</v>
      </c>
      <c r="C67" s="174" t="s">
        <v>24</v>
      </c>
      <c r="D67" s="176">
        <v>2157.4899999999998</v>
      </c>
      <c r="E67" s="544"/>
      <c r="F67" s="169">
        <f t="shared" si="1"/>
        <v>0</v>
      </c>
    </row>
    <row r="68" spans="1:7" x14ac:dyDescent="0.25">
      <c r="D68" s="177"/>
    </row>
    <row r="69" spans="1:7" ht="13.8" thickBot="1" x14ac:dyDescent="0.3">
      <c r="A69" s="197"/>
      <c r="B69" s="203" t="s">
        <v>29</v>
      </c>
      <c r="C69" s="180"/>
      <c r="D69" s="181"/>
      <c r="E69" s="182"/>
      <c r="F69" s="182">
        <f>SUM(F50:F68)</f>
        <v>0</v>
      </c>
    </row>
    <row r="70" spans="1:7" ht="13.8" thickTop="1" x14ac:dyDescent="0.25">
      <c r="A70" s="195"/>
      <c r="B70" s="201"/>
      <c r="C70" s="175"/>
      <c r="D70" s="177"/>
      <c r="E70" s="165"/>
      <c r="F70" s="165"/>
    </row>
    <row r="71" spans="1:7" x14ac:dyDescent="0.25">
      <c r="D71" s="177"/>
      <c r="E71" s="173"/>
    </row>
    <row r="72" spans="1:7" x14ac:dyDescent="0.25">
      <c r="A72" s="193" t="s">
        <v>13</v>
      </c>
      <c r="B72" s="200" t="s">
        <v>14</v>
      </c>
      <c r="C72" s="171"/>
      <c r="D72" s="177"/>
      <c r="E72" s="172"/>
      <c r="F72" s="168"/>
    </row>
    <row r="73" spans="1:7" x14ac:dyDescent="0.25">
      <c r="D73" s="177"/>
      <c r="E73" s="173"/>
    </row>
    <row r="74" spans="1:7" ht="39.6" x14ac:dyDescent="0.25">
      <c r="A74" s="196">
        <v>1</v>
      </c>
      <c r="B74" s="202" t="s">
        <v>104</v>
      </c>
      <c r="C74" s="174" t="s">
        <v>26</v>
      </c>
      <c r="D74" s="176">
        <f>35.21+0.35</f>
        <v>35.56</v>
      </c>
      <c r="E74" s="544"/>
      <c r="F74" s="169">
        <f>ROUND(D74*E74,2)</f>
        <v>0</v>
      </c>
    </row>
    <row r="75" spans="1:7" x14ac:dyDescent="0.25">
      <c r="D75" s="177"/>
      <c r="E75" s="554"/>
      <c r="F75" s="173"/>
      <c r="G75" s="173"/>
    </row>
    <row r="76" spans="1:7" ht="39.6" x14ac:dyDescent="0.25">
      <c r="A76" s="196">
        <v>2</v>
      </c>
      <c r="B76" s="202" t="s">
        <v>105</v>
      </c>
      <c r="C76" s="174" t="s">
        <v>26</v>
      </c>
      <c r="D76" s="176">
        <f>6.25+0.7</f>
        <v>6.95</v>
      </c>
      <c r="E76" s="544"/>
      <c r="F76" s="169">
        <f t="shared" ref="F76:F102" si="5">ROUND(D76*E76,2)</f>
        <v>0</v>
      </c>
    </row>
    <row r="77" spans="1:7" x14ac:dyDescent="0.25">
      <c r="D77" s="177"/>
      <c r="E77" s="554"/>
      <c r="F77" s="173"/>
    </row>
    <row r="78" spans="1:7" ht="52.8" x14ac:dyDescent="0.25">
      <c r="A78" s="196">
        <v>3</v>
      </c>
      <c r="B78" s="202" t="s">
        <v>106</v>
      </c>
      <c r="C78" s="174" t="s">
        <v>26</v>
      </c>
      <c r="D78" s="176">
        <v>103.88</v>
      </c>
      <c r="E78" s="544"/>
      <c r="F78" s="169">
        <f t="shared" si="5"/>
        <v>0</v>
      </c>
    </row>
    <row r="79" spans="1:7" x14ac:dyDescent="0.25">
      <c r="B79" s="205"/>
      <c r="C79" s="183"/>
      <c r="D79" s="177"/>
      <c r="E79" s="554"/>
      <c r="F79" s="173"/>
    </row>
    <row r="80" spans="1:7" ht="39.6" x14ac:dyDescent="0.25">
      <c r="A80" s="196">
        <v>4</v>
      </c>
      <c r="B80" s="202" t="s">
        <v>107</v>
      </c>
      <c r="C80" s="174" t="s">
        <v>26</v>
      </c>
      <c r="D80" s="176">
        <v>5.25</v>
      </c>
      <c r="E80" s="544"/>
      <c r="F80" s="169">
        <f t="shared" si="5"/>
        <v>0</v>
      </c>
    </row>
    <row r="81" spans="1:7" x14ac:dyDescent="0.25">
      <c r="D81" s="177"/>
      <c r="E81" s="554"/>
      <c r="F81" s="173"/>
      <c r="G81" s="173"/>
    </row>
    <row r="82" spans="1:7" ht="52.8" x14ac:dyDescent="0.25">
      <c r="A82" s="196">
        <v>5</v>
      </c>
      <c r="B82" s="202" t="s">
        <v>108</v>
      </c>
      <c r="C82" s="174" t="s">
        <v>26</v>
      </c>
      <c r="D82" s="176">
        <v>47.18</v>
      </c>
      <c r="E82" s="544"/>
      <c r="F82" s="169">
        <f t="shared" si="5"/>
        <v>0</v>
      </c>
    </row>
    <row r="83" spans="1:7" x14ac:dyDescent="0.25">
      <c r="D83" s="177"/>
      <c r="E83" s="554"/>
      <c r="F83" s="173"/>
      <c r="G83" s="173"/>
    </row>
    <row r="84" spans="1:7" x14ac:dyDescent="0.25">
      <c r="A84" s="196" t="s">
        <v>31</v>
      </c>
      <c r="B84" s="202" t="s">
        <v>32</v>
      </c>
      <c r="C84" s="174" t="s">
        <v>26</v>
      </c>
      <c r="D84" s="176">
        <v>75.180000000000007</v>
      </c>
      <c r="E84" s="544"/>
      <c r="F84" s="169">
        <f t="shared" si="5"/>
        <v>0</v>
      </c>
    </row>
    <row r="85" spans="1:7" x14ac:dyDescent="0.25">
      <c r="D85" s="177"/>
      <c r="E85" s="554"/>
      <c r="F85" s="173"/>
    </row>
    <row r="86" spans="1:7" ht="26.4" x14ac:dyDescent="0.25">
      <c r="A86" s="196" t="s">
        <v>33</v>
      </c>
      <c r="B86" s="202" t="s">
        <v>109</v>
      </c>
      <c r="C86" s="174" t="s">
        <v>26</v>
      </c>
      <c r="D86" s="176">
        <v>13.41</v>
      </c>
      <c r="E86" s="544"/>
      <c r="F86" s="169">
        <f t="shared" si="5"/>
        <v>0</v>
      </c>
    </row>
    <row r="87" spans="1:7" x14ac:dyDescent="0.25">
      <c r="D87" s="177"/>
      <c r="E87" s="554"/>
      <c r="F87" s="173"/>
      <c r="G87" s="173"/>
    </row>
    <row r="88" spans="1:7" ht="66" x14ac:dyDescent="0.25">
      <c r="A88" s="196">
        <v>6</v>
      </c>
      <c r="B88" s="202" t="s">
        <v>110</v>
      </c>
      <c r="C88" s="174" t="s">
        <v>26</v>
      </c>
      <c r="D88" s="176">
        <v>28.87</v>
      </c>
      <c r="E88" s="544"/>
      <c r="F88" s="169">
        <f t="shared" si="5"/>
        <v>0</v>
      </c>
    </row>
    <row r="89" spans="1:7" x14ac:dyDescent="0.25">
      <c r="D89" s="177"/>
      <c r="E89" s="554"/>
      <c r="F89" s="173"/>
    </row>
    <row r="90" spans="1:7" ht="52.8" x14ac:dyDescent="0.25">
      <c r="A90" s="196">
        <v>7</v>
      </c>
      <c r="B90" s="202" t="s">
        <v>111</v>
      </c>
      <c r="C90" s="174" t="s">
        <v>26</v>
      </c>
      <c r="D90" s="176">
        <v>0.6</v>
      </c>
      <c r="E90" s="544"/>
      <c r="F90" s="169">
        <f t="shared" si="5"/>
        <v>0</v>
      </c>
    </row>
    <row r="91" spans="1:7" x14ac:dyDescent="0.25">
      <c r="B91" s="205"/>
      <c r="C91" s="183"/>
      <c r="D91" s="177"/>
      <c r="E91" s="554"/>
      <c r="F91" s="169"/>
      <c r="G91" s="169"/>
    </row>
    <row r="92" spans="1:7" x14ac:dyDescent="0.25">
      <c r="B92" s="206" t="s">
        <v>34</v>
      </c>
      <c r="C92" s="184"/>
      <c r="D92" s="177"/>
      <c r="E92" s="554"/>
      <c r="F92" s="169"/>
      <c r="G92" s="169"/>
    </row>
    <row r="93" spans="1:7" x14ac:dyDescent="0.25">
      <c r="B93" s="205"/>
      <c r="C93" s="183"/>
      <c r="D93" s="177"/>
      <c r="E93" s="554"/>
      <c r="F93" s="173"/>
      <c r="G93" s="173"/>
    </row>
    <row r="94" spans="1:7" ht="39.6" x14ac:dyDescent="0.25">
      <c r="A94" s="196">
        <v>8</v>
      </c>
      <c r="B94" s="202" t="s">
        <v>155</v>
      </c>
      <c r="C94" s="174" t="s">
        <v>27</v>
      </c>
      <c r="D94" s="176">
        <v>153</v>
      </c>
      <c r="E94" s="544"/>
      <c r="F94" s="169">
        <f t="shared" si="5"/>
        <v>0</v>
      </c>
    </row>
    <row r="95" spans="1:7" x14ac:dyDescent="0.25">
      <c r="D95" s="177"/>
      <c r="E95" s="554"/>
      <c r="F95" s="173"/>
      <c r="G95" s="173"/>
    </row>
    <row r="96" spans="1:7" ht="39.6" x14ac:dyDescent="0.25">
      <c r="A96" s="566" t="s">
        <v>723</v>
      </c>
      <c r="B96" s="202" t="s">
        <v>156</v>
      </c>
      <c r="C96" s="174" t="s">
        <v>27</v>
      </c>
      <c r="D96" s="176">
        <v>92</v>
      </c>
      <c r="E96" s="544"/>
      <c r="F96" s="169">
        <f t="shared" si="5"/>
        <v>0</v>
      </c>
    </row>
    <row r="97" spans="1:8" x14ac:dyDescent="0.25">
      <c r="D97" s="177"/>
      <c r="E97" s="554"/>
      <c r="F97" s="173"/>
      <c r="G97" s="173"/>
    </row>
    <row r="98" spans="1:8" ht="39.6" x14ac:dyDescent="0.25">
      <c r="A98" s="566" t="s">
        <v>724</v>
      </c>
      <c r="B98" s="202" t="s">
        <v>157</v>
      </c>
      <c r="C98" s="174" t="s">
        <v>27</v>
      </c>
      <c r="D98" s="176">
        <v>40</v>
      </c>
      <c r="E98" s="544"/>
      <c r="F98" s="169">
        <f>ROUND(D98*E98,2)</f>
        <v>0</v>
      </c>
    </row>
    <row r="99" spans="1:8" x14ac:dyDescent="0.25">
      <c r="D99" s="177"/>
      <c r="E99" s="554"/>
      <c r="F99" s="173"/>
    </row>
    <row r="100" spans="1:8" ht="39.6" x14ac:dyDescent="0.25">
      <c r="A100" s="196">
        <v>10</v>
      </c>
      <c r="B100" s="202" t="s">
        <v>156</v>
      </c>
      <c r="C100" s="174" t="s">
        <v>27</v>
      </c>
      <c r="D100" s="176">
        <v>272</v>
      </c>
      <c r="E100" s="544"/>
      <c r="F100" s="169">
        <f t="shared" si="5"/>
        <v>0</v>
      </c>
    </row>
    <row r="101" spans="1:8" x14ac:dyDescent="0.25">
      <c r="D101" s="177"/>
      <c r="E101" s="554"/>
      <c r="F101" s="173"/>
      <c r="G101" s="173"/>
      <c r="H101" s="173"/>
    </row>
    <row r="102" spans="1:8" ht="39.6" x14ac:dyDescent="0.25">
      <c r="A102" s="196">
        <v>11</v>
      </c>
      <c r="B102" s="202" t="s">
        <v>158</v>
      </c>
      <c r="C102" s="174" t="s">
        <v>27</v>
      </c>
      <c r="D102" s="176">
        <v>34</v>
      </c>
      <c r="E102" s="544"/>
      <c r="F102" s="169">
        <f t="shared" si="5"/>
        <v>0</v>
      </c>
    </row>
    <row r="103" spans="1:8" x14ac:dyDescent="0.25">
      <c r="B103" s="205"/>
      <c r="C103" s="183"/>
      <c r="D103" s="177"/>
      <c r="E103" s="554"/>
      <c r="F103" s="169"/>
      <c r="G103" s="169"/>
    </row>
    <row r="104" spans="1:8" x14ac:dyDescent="0.25">
      <c r="B104" s="207" t="s">
        <v>35</v>
      </c>
      <c r="C104" s="185"/>
      <c r="D104" s="177"/>
      <c r="E104" s="554"/>
      <c r="F104" s="169"/>
    </row>
    <row r="105" spans="1:8" x14ac:dyDescent="0.25">
      <c r="A105" s="196" t="s">
        <v>20</v>
      </c>
      <c r="B105" s="205" t="s">
        <v>36</v>
      </c>
      <c r="C105" s="183"/>
      <c r="D105" s="177"/>
      <c r="E105" s="554"/>
      <c r="F105" s="169"/>
    </row>
    <row r="106" spans="1:8" x14ac:dyDescent="0.25">
      <c r="B106" s="205"/>
      <c r="C106" s="183"/>
      <c r="D106" s="177"/>
      <c r="E106" s="554"/>
      <c r="F106" s="169"/>
    </row>
    <row r="107" spans="1:8" ht="26.4" x14ac:dyDescent="0.25">
      <c r="B107" s="206" t="s">
        <v>37</v>
      </c>
      <c r="C107" s="184"/>
      <c r="D107" s="177"/>
      <c r="E107" s="554"/>
      <c r="F107" s="169"/>
    </row>
    <row r="108" spans="1:8" x14ac:dyDescent="0.25">
      <c r="B108" s="205" t="s">
        <v>38</v>
      </c>
      <c r="C108" s="183"/>
      <c r="D108" s="177"/>
      <c r="E108" s="554"/>
      <c r="F108" s="169"/>
    </row>
    <row r="109" spans="1:8" x14ac:dyDescent="0.25">
      <c r="B109" s="205"/>
      <c r="C109" s="183"/>
      <c r="D109" s="177"/>
      <c r="E109" s="554"/>
      <c r="F109" s="169"/>
    </row>
    <row r="110" spans="1:8" ht="26.4" x14ac:dyDescent="0.25">
      <c r="A110" s="196">
        <v>12</v>
      </c>
      <c r="B110" s="205" t="s">
        <v>159</v>
      </c>
      <c r="C110" s="174" t="s">
        <v>24</v>
      </c>
      <c r="D110" s="176">
        <v>3</v>
      </c>
      <c r="E110" s="544"/>
      <c r="F110" s="169">
        <f>ROUND(D110*E110,2)</f>
        <v>0</v>
      </c>
    </row>
    <row r="111" spans="1:8" x14ac:dyDescent="0.25">
      <c r="B111" s="205"/>
      <c r="C111" s="183"/>
      <c r="D111" s="177"/>
      <c r="E111" s="554"/>
      <c r="F111" s="169"/>
    </row>
    <row r="112" spans="1:8" ht="26.4" x14ac:dyDescent="0.25">
      <c r="A112" s="196">
        <v>13</v>
      </c>
      <c r="B112" s="205" t="s">
        <v>160</v>
      </c>
      <c r="C112" s="174" t="s">
        <v>27</v>
      </c>
      <c r="D112" s="176">
        <v>48</v>
      </c>
      <c r="E112" s="544"/>
      <c r="F112" s="169">
        <f t="shared" ref="F112:F119" si="6">ROUND(D112*E112,2)</f>
        <v>0</v>
      </c>
    </row>
    <row r="113" spans="1:7" x14ac:dyDescent="0.25">
      <c r="B113" s="205"/>
      <c r="C113" s="183"/>
      <c r="D113" s="177"/>
      <c r="E113" s="554"/>
      <c r="F113" s="169"/>
    </row>
    <row r="114" spans="1:7" ht="52.8" x14ac:dyDescent="0.25">
      <c r="A114" s="196">
        <v>14</v>
      </c>
      <c r="B114" s="205" t="s">
        <v>113</v>
      </c>
      <c r="C114" s="174" t="s">
        <v>27</v>
      </c>
      <c r="D114" s="176">
        <v>48</v>
      </c>
      <c r="E114" s="544"/>
      <c r="F114" s="169">
        <f t="shared" si="6"/>
        <v>0</v>
      </c>
    </row>
    <row r="115" spans="1:7" x14ac:dyDescent="0.25">
      <c r="B115" s="205"/>
      <c r="C115" s="183"/>
      <c r="D115" s="177"/>
      <c r="E115" s="554"/>
      <c r="F115" s="169"/>
      <c r="G115" s="169"/>
    </row>
    <row r="116" spans="1:7" ht="39.6" x14ac:dyDescent="0.25">
      <c r="A116" s="196">
        <v>15</v>
      </c>
      <c r="B116" s="202" t="s">
        <v>114</v>
      </c>
      <c r="D116" s="177"/>
      <c r="E116" s="554"/>
      <c r="F116" s="169"/>
      <c r="G116" s="169"/>
    </row>
    <row r="117" spans="1:7" x14ac:dyDescent="0.25">
      <c r="A117" s="196" t="s">
        <v>20</v>
      </c>
      <c r="B117" s="202" t="s">
        <v>39</v>
      </c>
      <c r="C117" s="174" t="s">
        <v>40</v>
      </c>
      <c r="D117" s="176">
        <f>20+7600</f>
        <v>7620</v>
      </c>
      <c r="E117" s="544"/>
      <c r="F117" s="169">
        <f t="shared" si="6"/>
        <v>0</v>
      </c>
    </row>
    <row r="118" spans="1:7" x14ac:dyDescent="0.25">
      <c r="A118" s="196" t="s">
        <v>20</v>
      </c>
      <c r="B118" s="202" t="s">
        <v>41</v>
      </c>
      <c r="C118" s="174" t="s">
        <v>40</v>
      </c>
      <c r="D118" s="176">
        <f>50+6300</f>
        <v>6350</v>
      </c>
      <c r="E118" s="544"/>
      <c r="F118" s="169">
        <f t="shared" si="6"/>
        <v>0</v>
      </c>
    </row>
    <row r="119" spans="1:7" x14ac:dyDescent="0.25">
      <c r="A119" s="196" t="s">
        <v>20</v>
      </c>
      <c r="B119" s="202" t="s">
        <v>42</v>
      </c>
      <c r="C119" s="174" t="s">
        <v>40</v>
      </c>
      <c r="D119" s="176">
        <v>12800</v>
      </c>
      <c r="E119" s="544"/>
      <c r="F119" s="169">
        <f t="shared" si="6"/>
        <v>0</v>
      </c>
    </row>
    <row r="120" spans="1:7" x14ac:dyDescent="0.25">
      <c r="D120" s="177"/>
      <c r="E120" s="554"/>
      <c r="F120" s="173"/>
      <c r="G120" s="173"/>
    </row>
    <row r="121" spans="1:7" ht="39.6" x14ac:dyDescent="0.25">
      <c r="A121" s="196">
        <v>16</v>
      </c>
      <c r="B121" s="202" t="s">
        <v>112</v>
      </c>
      <c r="C121" s="178" t="s">
        <v>26</v>
      </c>
      <c r="D121" s="176">
        <v>0.08</v>
      </c>
      <c r="E121" s="544"/>
      <c r="F121" s="169">
        <f>ROUND(D121*E121,2)</f>
        <v>0</v>
      </c>
    </row>
    <row r="122" spans="1:7" x14ac:dyDescent="0.25">
      <c r="D122" s="177"/>
      <c r="E122" s="173"/>
    </row>
    <row r="123" spans="1:7" ht="13.8" thickBot="1" x14ac:dyDescent="0.3">
      <c r="A123" s="197"/>
      <c r="B123" s="203" t="s">
        <v>29</v>
      </c>
      <c r="C123" s="180"/>
      <c r="D123" s="181"/>
      <c r="E123" s="182"/>
      <c r="F123" s="182">
        <f>SUM(F73:F122)</f>
        <v>0</v>
      </c>
    </row>
    <row r="124" spans="1:7" ht="13.8" thickTop="1" x14ac:dyDescent="0.25">
      <c r="D124" s="177"/>
      <c r="E124" s="173"/>
    </row>
    <row r="125" spans="1:7" x14ac:dyDescent="0.25">
      <c r="D125" s="177"/>
      <c r="E125" s="173"/>
    </row>
    <row r="126" spans="1:7" x14ac:dyDescent="0.25">
      <c r="A126" s="193" t="s">
        <v>15</v>
      </c>
      <c r="B126" s="200" t="s">
        <v>16</v>
      </c>
      <c r="C126" s="171"/>
      <c r="D126" s="177"/>
      <c r="E126" s="172"/>
      <c r="F126" s="168"/>
    </row>
    <row r="127" spans="1:7" x14ac:dyDescent="0.25">
      <c r="D127" s="177"/>
      <c r="E127" s="173"/>
    </row>
    <row r="128" spans="1:7" ht="52.8" x14ac:dyDescent="0.25">
      <c r="A128" s="196">
        <v>1</v>
      </c>
      <c r="B128" s="202" t="s">
        <v>115</v>
      </c>
      <c r="C128" s="174" t="s">
        <v>24</v>
      </c>
      <c r="D128" s="176">
        <v>10</v>
      </c>
      <c r="E128" s="544"/>
      <c r="F128" s="169">
        <f>ROUND(D128*E128,2)</f>
        <v>0</v>
      </c>
    </row>
    <row r="129" spans="1:8" x14ac:dyDescent="0.25">
      <c r="D129" s="177"/>
      <c r="E129" s="554"/>
      <c r="F129" s="173"/>
      <c r="G129" s="173"/>
    </row>
    <row r="130" spans="1:8" ht="39.6" x14ac:dyDescent="0.25">
      <c r="A130" s="196">
        <v>2</v>
      </c>
      <c r="B130" s="202" t="s">
        <v>161</v>
      </c>
      <c r="C130" s="174" t="s">
        <v>24</v>
      </c>
      <c r="D130" s="176">
        <v>138.94999999999999</v>
      </c>
      <c r="E130" s="544"/>
      <c r="F130" s="169">
        <f t="shared" ref="F130:F146" si="7">ROUND(D130*E130,2)</f>
        <v>0</v>
      </c>
    </row>
    <row r="131" spans="1:8" x14ac:dyDescent="0.25">
      <c r="D131" s="177"/>
      <c r="E131" s="554"/>
      <c r="F131" s="173"/>
    </row>
    <row r="132" spans="1:8" ht="52.8" x14ac:dyDescent="0.25">
      <c r="A132" s="196">
        <v>3</v>
      </c>
      <c r="B132" s="202" t="s">
        <v>116</v>
      </c>
      <c r="C132" s="174" t="s">
        <v>24</v>
      </c>
      <c r="D132" s="176">
        <v>439.2</v>
      </c>
      <c r="E132" s="544"/>
      <c r="F132" s="169">
        <f t="shared" si="7"/>
        <v>0</v>
      </c>
    </row>
    <row r="133" spans="1:8" x14ac:dyDescent="0.25">
      <c r="D133" s="177"/>
      <c r="E133" s="556"/>
      <c r="F133" s="173"/>
      <c r="G133" s="173"/>
      <c r="H133" s="173"/>
    </row>
    <row r="134" spans="1:8" ht="118.8" x14ac:dyDescent="0.25">
      <c r="A134" s="196">
        <v>4</v>
      </c>
      <c r="B134" s="202" t="s">
        <v>117</v>
      </c>
      <c r="C134" s="174" t="s">
        <v>24</v>
      </c>
      <c r="D134" s="176">
        <v>561.20000000000005</v>
      </c>
      <c r="E134" s="544"/>
      <c r="F134" s="169">
        <f t="shared" si="7"/>
        <v>0</v>
      </c>
    </row>
    <row r="135" spans="1:8" x14ac:dyDescent="0.25">
      <c r="D135" s="177"/>
      <c r="E135" s="554"/>
      <c r="F135" s="173"/>
    </row>
    <row r="136" spans="1:8" ht="52.8" x14ac:dyDescent="0.25">
      <c r="A136" s="196">
        <v>5</v>
      </c>
      <c r="B136" s="202" t="s">
        <v>118</v>
      </c>
      <c r="C136" s="174" t="s">
        <v>24</v>
      </c>
      <c r="D136" s="176">
        <v>134.09</v>
      </c>
      <c r="E136" s="544"/>
      <c r="F136" s="169">
        <f t="shared" si="7"/>
        <v>0</v>
      </c>
    </row>
    <row r="137" spans="1:8" x14ac:dyDescent="0.25">
      <c r="D137" s="177"/>
      <c r="E137" s="554"/>
      <c r="F137" s="173"/>
    </row>
    <row r="138" spans="1:8" ht="66" x14ac:dyDescent="0.25">
      <c r="A138" s="196">
        <v>6</v>
      </c>
      <c r="B138" s="202" t="s">
        <v>119</v>
      </c>
      <c r="C138" s="174" t="s">
        <v>24</v>
      </c>
      <c r="D138" s="176">
        <v>163.63</v>
      </c>
      <c r="E138" s="544"/>
      <c r="F138" s="169">
        <f t="shared" si="7"/>
        <v>0</v>
      </c>
    </row>
    <row r="139" spans="1:8" x14ac:dyDescent="0.25">
      <c r="D139" s="177"/>
      <c r="E139" s="554"/>
      <c r="F139" s="169"/>
      <c r="G139" s="169"/>
    </row>
    <row r="140" spans="1:8" ht="26.4" x14ac:dyDescent="0.25">
      <c r="A140" s="196">
        <v>7</v>
      </c>
      <c r="B140" s="202" t="s">
        <v>120</v>
      </c>
      <c r="C140" s="174" t="s">
        <v>23</v>
      </c>
      <c r="D140" s="176">
        <v>2.5499999999999998</v>
      </c>
      <c r="E140" s="544"/>
      <c r="F140" s="169">
        <f t="shared" si="7"/>
        <v>0</v>
      </c>
    </row>
    <row r="141" spans="1:8" x14ac:dyDescent="0.25">
      <c r="D141" s="177"/>
      <c r="E141" s="554"/>
      <c r="F141" s="169"/>
      <c r="G141" s="169"/>
    </row>
    <row r="142" spans="1:8" ht="39.6" x14ac:dyDescent="0.25">
      <c r="A142" s="196">
        <v>8</v>
      </c>
      <c r="B142" s="202" t="s">
        <v>121</v>
      </c>
      <c r="C142" s="174" t="s">
        <v>24</v>
      </c>
      <c r="D142" s="176">
        <v>3.2</v>
      </c>
      <c r="E142" s="544"/>
      <c r="F142" s="169">
        <f t="shared" si="7"/>
        <v>0</v>
      </c>
    </row>
    <row r="143" spans="1:8" x14ac:dyDescent="0.25">
      <c r="D143" s="177"/>
      <c r="E143" s="554"/>
      <c r="F143" s="169"/>
    </row>
    <row r="144" spans="1:8" ht="26.4" x14ac:dyDescent="0.25">
      <c r="A144" s="196">
        <v>9</v>
      </c>
      <c r="B144" s="202" t="s">
        <v>136</v>
      </c>
      <c r="C144" s="174" t="s">
        <v>24</v>
      </c>
      <c r="D144" s="176">
        <v>37.01</v>
      </c>
      <c r="E144" s="544"/>
      <c r="F144" s="169">
        <f t="shared" si="7"/>
        <v>0</v>
      </c>
    </row>
    <row r="145" spans="1:6" x14ac:dyDescent="0.25">
      <c r="D145" s="177"/>
      <c r="E145" s="554"/>
      <c r="F145" s="169"/>
    </row>
    <row r="146" spans="1:6" ht="39.6" x14ac:dyDescent="0.25">
      <c r="A146" s="196">
        <v>10</v>
      </c>
      <c r="B146" s="202" t="s">
        <v>137</v>
      </c>
      <c r="C146" s="174" t="s">
        <v>24</v>
      </c>
      <c r="D146" s="176">
        <v>521.04999999999995</v>
      </c>
      <c r="E146" s="544"/>
      <c r="F146" s="169">
        <f t="shared" si="7"/>
        <v>0</v>
      </c>
    </row>
    <row r="147" spans="1:6" x14ac:dyDescent="0.25">
      <c r="D147" s="177"/>
      <c r="E147" s="173"/>
    </row>
    <row r="148" spans="1:6" ht="13.8" thickBot="1" x14ac:dyDescent="0.3">
      <c r="A148" s="197"/>
      <c r="B148" s="203" t="s">
        <v>29</v>
      </c>
      <c r="C148" s="180"/>
      <c r="D148" s="181"/>
      <c r="E148" s="182"/>
      <c r="F148" s="182">
        <f>SUM(F127:F147)</f>
        <v>0</v>
      </c>
    </row>
    <row r="149" spans="1:6" ht="13.8" thickTop="1" x14ac:dyDescent="0.25">
      <c r="A149" s="195"/>
      <c r="B149" s="201"/>
      <c r="C149" s="175"/>
      <c r="D149" s="211"/>
      <c r="E149" s="165"/>
      <c r="F149" s="165"/>
    </row>
    <row r="150" spans="1:6" x14ac:dyDescent="0.25">
      <c r="A150" s="193" t="s">
        <v>17</v>
      </c>
      <c r="B150" s="200" t="s">
        <v>43</v>
      </c>
      <c r="C150" s="171"/>
      <c r="D150" s="177"/>
      <c r="E150" s="173"/>
      <c r="F150" s="168"/>
    </row>
    <row r="151" spans="1:6" x14ac:dyDescent="0.25">
      <c r="B151" s="200"/>
      <c r="C151" s="171"/>
      <c r="D151" s="177"/>
      <c r="E151" s="173"/>
    </row>
    <row r="152" spans="1:6" ht="66" x14ac:dyDescent="0.25">
      <c r="A152" s="194">
        <v>1</v>
      </c>
      <c r="B152" s="190" t="s">
        <v>712</v>
      </c>
      <c r="C152" s="174" t="s">
        <v>44</v>
      </c>
      <c r="D152" s="176">
        <v>1</v>
      </c>
      <c r="E152" s="544"/>
      <c r="F152" s="169">
        <f t="shared" ref="F152:F159" si="8">ROUND(D152*E152,2)</f>
        <v>0</v>
      </c>
    </row>
    <row r="153" spans="1:6" x14ac:dyDescent="0.25">
      <c r="D153" s="177"/>
      <c r="E153" s="553"/>
      <c r="F153" s="166"/>
    </row>
    <row r="154" spans="1:6" ht="52.8" x14ac:dyDescent="0.25">
      <c r="A154" s="194">
        <v>3</v>
      </c>
      <c r="B154" s="190" t="s">
        <v>122</v>
      </c>
      <c r="C154" s="174" t="s">
        <v>27</v>
      </c>
      <c r="D154" s="176">
        <v>4</v>
      </c>
      <c r="E154" s="544"/>
      <c r="F154" s="169">
        <f t="shared" si="8"/>
        <v>0</v>
      </c>
    </row>
    <row r="155" spans="1:6" x14ac:dyDescent="0.25">
      <c r="D155" s="177"/>
      <c r="E155" s="169"/>
      <c r="F155" s="173"/>
    </row>
    <row r="156" spans="1:6" ht="92.4" x14ac:dyDescent="0.25">
      <c r="A156" s="196">
        <v>4</v>
      </c>
      <c r="B156" s="202" t="s">
        <v>538</v>
      </c>
      <c r="D156" s="177"/>
      <c r="E156" s="169"/>
      <c r="F156" s="173"/>
    </row>
    <row r="157" spans="1:6" x14ac:dyDescent="0.25">
      <c r="A157" s="164" t="s">
        <v>489</v>
      </c>
      <c r="B157" s="190" t="s">
        <v>490</v>
      </c>
      <c r="C157" s="179" t="s">
        <v>491</v>
      </c>
      <c r="D157" s="525">
        <v>20</v>
      </c>
      <c r="E157" s="557"/>
      <c r="F157" s="169">
        <f t="shared" si="8"/>
        <v>0</v>
      </c>
    </row>
    <row r="158" spans="1:6" x14ac:dyDescent="0.25">
      <c r="A158" s="164" t="s">
        <v>492</v>
      </c>
      <c r="B158" s="190" t="s">
        <v>493</v>
      </c>
      <c r="C158" s="179" t="s">
        <v>491</v>
      </c>
      <c r="D158" s="525">
        <v>100</v>
      </c>
      <c r="E158" s="557"/>
      <c r="F158" s="169">
        <f t="shared" si="8"/>
        <v>0</v>
      </c>
    </row>
    <row r="159" spans="1:6" x14ac:dyDescent="0.25">
      <c r="A159" s="164" t="s">
        <v>494</v>
      </c>
      <c r="B159" s="190" t="s">
        <v>495</v>
      </c>
      <c r="C159" s="179" t="s">
        <v>491</v>
      </c>
      <c r="D159" s="525">
        <v>150</v>
      </c>
      <c r="E159" s="557"/>
      <c r="F159" s="169">
        <f t="shared" si="8"/>
        <v>0</v>
      </c>
    </row>
    <row r="160" spans="1:6" x14ac:dyDescent="0.25">
      <c r="A160" s="164"/>
      <c r="B160" s="190"/>
      <c r="C160" s="179"/>
      <c r="D160" s="245"/>
      <c r="E160" s="177"/>
      <c r="F160" s="525"/>
    </row>
    <row r="161" spans="1:6" ht="13.8" thickBot="1" x14ac:dyDescent="0.3">
      <c r="A161" s="197"/>
      <c r="B161" s="203" t="s">
        <v>29</v>
      </c>
      <c r="C161" s="180"/>
      <c r="D161" s="181"/>
      <c r="E161" s="182"/>
      <c r="F161" s="182">
        <f>SUM(F151:F159)</f>
        <v>0</v>
      </c>
    </row>
    <row r="162" spans="1:6" ht="13.8" thickTop="1" x14ac:dyDescent="0.25">
      <c r="A162" s="195"/>
      <c r="B162" s="201"/>
      <c r="C162" s="175"/>
      <c r="D162" s="177"/>
      <c r="E162" s="165"/>
      <c r="F162" s="165"/>
    </row>
    <row r="163" spans="1:6" x14ac:dyDescent="0.25">
      <c r="A163" s="195" t="s">
        <v>18</v>
      </c>
      <c r="B163" s="201" t="s">
        <v>45</v>
      </c>
      <c r="C163" s="175"/>
      <c r="D163" s="177"/>
      <c r="E163" s="165"/>
      <c r="F163" s="165"/>
    </row>
    <row r="164" spans="1:6" x14ac:dyDescent="0.25">
      <c r="D164" s="177"/>
      <c r="E164" s="166"/>
      <c r="F164" s="173"/>
    </row>
    <row r="165" spans="1:6" ht="39.6" x14ac:dyDescent="0.25">
      <c r="A165" s="196">
        <v>1</v>
      </c>
      <c r="B165" s="202" t="s">
        <v>123</v>
      </c>
      <c r="D165" s="177"/>
      <c r="E165" s="169"/>
      <c r="F165" s="173"/>
    </row>
    <row r="166" spans="1:6" x14ac:dyDescent="0.25">
      <c r="A166" s="196" t="s">
        <v>20</v>
      </c>
      <c r="B166" s="202" t="s">
        <v>46</v>
      </c>
      <c r="C166" s="174" t="s">
        <v>44</v>
      </c>
      <c r="D166" s="176">
        <v>6</v>
      </c>
      <c r="E166" s="544"/>
      <c r="F166" s="169">
        <f t="shared" ref="F166:F192" si="9">ROUND(D166*E166,2)</f>
        <v>0</v>
      </c>
    </row>
    <row r="167" spans="1:6" x14ac:dyDescent="0.25">
      <c r="A167" s="196" t="s">
        <v>20</v>
      </c>
      <c r="B167" s="202" t="s">
        <v>47</v>
      </c>
      <c r="C167" s="174" t="s">
        <v>44</v>
      </c>
      <c r="D167" s="176">
        <v>1</v>
      </c>
      <c r="E167" s="544"/>
      <c r="F167" s="169">
        <f t="shared" si="9"/>
        <v>0</v>
      </c>
    </row>
    <row r="168" spans="1:6" x14ac:dyDescent="0.25">
      <c r="A168" s="196" t="s">
        <v>20</v>
      </c>
      <c r="B168" s="202" t="s">
        <v>48</v>
      </c>
      <c r="C168" s="174" t="s">
        <v>44</v>
      </c>
      <c r="D168" s="176">
        <v>2</v>
      </c>
      <c r="E168" s="544"/>
      <c r="F168" s="169">
        <f t="shared" si="9"/>
        <v>0</v>
      </c>
    </row>
    <row r="169" spans="1:6" x14ac:dyDescent="0.25">
      <c r="B169" s="205"/>
      <c r="C169" s="183"/>
      <c r="D169" s="177"/>
      <c r="E169" s="169"/>
      <c r="F169" s="169"/>
    </row>
    <row r="170" spans="1:6" ht="39.6" x14ac:dyDescent="0.25">
      <c r="A170" s="196">
        <v>2</v>
      </c>
      <c r="B170" s="205" t="s">
        <v>138</v>
      </c>
      <c r="C170" s="183"/>
      <c r="D170" s="177"/>
      <c r="E170" s="169"/>
      <c r="F170" s="169"/>
    </row>
    <row r="171" spans="1:6" x14ac:dyDescent="0.25">
      <c r="A171" s="196" t="s">
        <v>20</v>
      </c>
      <c r="B171" s="205" t="s">
        <v>49</v>
      </c>
      <c r="C171" s="174" t="s">
        <v>44</v>
      </c>
      <c r="D171" s="176">
        <v>3</v>
      </c>
      <c r="E171" s="544"/>
      <c r="F171" s="169">
        <f t="shared" si="9"/>
        <v>0</v>
      </c>
    </row>
    <row r="172" spans="1:6" x14ac:dyDescent="0.25">
      <c r="A172" s="196" t="s">
        <v>20</v>
      </c>
      <c r="B172" s="205" t="s">
        <v>50</v>
      </c>
      <c r="C172" s="174" t="s">
        <v>44</v>
      </c>
      <c r="D172" s="176">
        <v>1</v>
      </c>
      <c r="E172" s="544"/>
      <c r="F172" s="169">
        <f t="shared" si="9"/>
        <v>0</v>
      </c>
    </row>
    <row r="173" spans="1:6" x14ac:dyDescent="0.25">
      <c r="D173" s="177"/>
      <c r="E173" s="554"/>
      <c r="F173" s="173"/>
    </row>
    <row r="174" spans="1:6" ht="52.8" x14ac:dyDescent="0.25">
      <c r="A174" s="196">
        <v>3</v>
      </c>
      <c r="B174" s="202" t="s">
        <v>139</v>
      </c>
      <c r="C174" s="174" t="s">
        <v>44</v>
      </c>
      <c r="D174" s="176">
        <v>1</v>
      </c>
      <c r="E174" s="544"/>
      <c r="F174" s="169">
        <f t="shared" si="9"/>
        <v>0</v>
      </c>
    </row>
    <row r="175" spans="1:6" x14ac:dyDescent="0.25">
      <c r="D175" s="177"/>
      <c r="E175" s="356"/>
      <c r="F175" s="177"/>
    </row>
    <row r="176" spans="1:6" ht="105.6" x14ac:dyDescent="0.25">
      <c r="A176" s="198">
        <v>4</v>
      </c>
      <c r="B176" s="204" t="s">
        <v>124</v>
      </c>
      <c r="D176" s="177"/>
      <c r="E176" s="356"/>
      <c r="F176" s="177"/>
    </row>
    <row r="177" spans="1:7" x14ac:dyDescent="0.25">
      <c r="A177" s="198" t="s">
        <v>20</v>
      </c>
      <c r="B177" s="204" t="s">
        <v>51</v>
      </c>
      <c r="C177" s="186" t="s">
        <v>23</v>
      </c>
      <c r="D177" s="176">
        <v>6.4</v>
      </c>
      <c r="E177" s="558"/>
      <c r="F177" s="169">
        <f t="shared" si="9"/>
        <v>0</v>
      </c>
    </row>
    <row r="178" spans="1:7" x14ac:dyDescent="0.25">
      <c r="A178" s="198" t="s">
        <v>20</v>
      </c>
      <c r="B178" s="204" t="s">
        <v>52</v>
      </c>
      <c r="C178" s="186" t="s">
        <v>23</v>
      </c>
      <c r="D178" s="176">
        <v>5.3</v>
      </c>
      <c r="E178" s="558"/>
      <c r="F178" s="169">
        <f t="shared" si="9"/>
        <v>0</v>
      </c>
    </row>
    <row r="179" spans="1:7" x14ac:dyDescent="0.25">
      <c r="A179" s="198" t="s">
        <v>20</v>
      </c>
      <c r="B179" s="204" t="s">
        <v>53</v>
      </c>
      <c r="C179" s="186" t="s">
        <v>23</v>
      </c>
      <c r="D179" s="176">
        <v>10.9</v>
      </c>
      <c r="E179" s="558"/>
      <c r="F179" s="169">
        <f t="shared" si="9"/>
        <v>0</v>
      </c>
    </row>
    <row r="180" spans="1:7" x14ac:dyDescent="0.25">
      <c r="A180" s="198" t="s">
        <v>20</v>
      </c>
      <c r="B180" s="204" t="s">
        <v>54</v>
      </c>
      <c r="C180" s="186" t="s">
        <v>23</v>
      </c>
      <c r="D180" s="176">
        <v>19.3</v>
      </c>
      <c r="E180" s="558"/>
      <c r="F180" s="169">
        <f t="shared" si="9"/>
        <v>0</v>
      </c>
    </row>
    <row r="181" spans="1:7" x14ac:dyDescent="0.25">
      <c r="D181" s="177"/>
      <c r="E181" s="177"/>
      <c r="F181" s="177"/>
    </row>
    <row r="182" spans="1:7" ht="79.2" x14ac:dyDescent="0.25">
      <c r="A182" s="198">
        <v>5</v>
      </c>
      <c r="B182" s="208" t="s">
        <v>125</v>
      </c>
      <c r="C182" s="187"/>
      <c r="D182" s="177"/>
      <c r="E182" s="356"/>
      <c r="F182" s="177"/>
    </row>
    <row r="183" spans="1:7" x14ac:dyDescent="0.25">
      <c r="A183" s="198" t="s">
        <v>20</v>
      </c>
      <c r="B183" s="208" t="s">
        <v>55</v>
      </c>
      <c r="C183" s="174" t="s">
        <v>27</v>
      </c>
      <c r="D183" s="176">
        <v>1</v>
      </c>
      <c r="E183" s="544"/>
      <c r="F183" s="169">
        <f t="shared" si="9"/>
        <v>0</v>
      </c>
    </row>
    <row r="184" spans="1:7" x14ac:dyDescent="0.25">
      <c r="A184" s="198" t="s">
        <v>20</v>
      </c>
      <c r="B184" s="208" t="s">
        <v>56</v>
      </c>
      <c r="C184" s="174" t="s">
        <v>27</v>
      </c>
      <c r="D184" s="176">
        <v>1</v>
      </c>
      <c r="E184" s="544"/>
      <c r="F184" s="169">
        <f t="shared" si="9"/>
        <v>0</v>
      </c>
    </row>
    <row r="185" spans="1:7" x14ac:dyDescent="0.25">
      <c r="D185" s="177"/>
      <c r="E185" s="554"/>
      <c r="F185" s="173"/>
      <c r="G185" s="173"/>
    </row>
    <row r="186" spans="1:7" x14ac:dyDescent="0.25">
      <c r="A186" s="196">
        <v>6</v>
      </c>
      <c r="B186" s="202" t="s">
        <v>57</v>
      </c>
      <c r="C186" s="174" t="s">
        <v>44</v>
      </c>
      <c r="D186" s="176">
        <v>10</v>
      </c>
      <c r="E186" s="544"/>
      <c r="F186" s="169">
        <f t="shared" si="9"/>
        <v>0</v>
      </c>
    </row>
    <row r="187" spans="1:7" x14ac:dyDescent="0.25">
      <c r="B187" s="205"/>
      <c r="C187" s="183"/>
      <c r="D187" s="177"/>
      <c r="E187" s="554"/>
      <c r="F187" s="173"/>
    </row>
    <row r="188" spans="1:7" ht="39.6" x14ac:dyDescent="0.25">
      <c r="A188" s="196">
        <v>7</v>
      </c>
      <c r="B188" s="202" t="s">
        <v>126</v>
      </c>
      <c r="C188" s="174" t="s">
        <v>23</v>
      </c>
      <c r="D188" s="176">
        <v>12</v>
      </c>
      <c r="E188" s="544"/>
      <c r="F188" s="169">
        <f t="shared" si="9"/>
        <v>0</v>
      </c>
    </row>
    <row r="189" spans="1:7" x14ac:dyDescent="0.25">
      <c r="B189" s="205"/>
      <c r="C189" s="183"/>
      <c r="D189" s="177"/>
      <c r="E189" s="554"/>
      <c r="F189" s="173"/>
      <c r="G189" s="173"/>
    </row>
    <row r="190" spans="1:7" ht="39.6" x14ac:dyDescent="0.25">
      <c r="A190" s="196">
        <v>8</v>
      </c>
      <c r="B190" s="202" t="s">
        <v>127</v>
      </c>
      <c r="C190" s="174" t="s">
        <v>27</v>
      </c>
      <c r="D190" s="176">
        <v>2</v>
      </c>
      <c r="E190" s="544"/>
      <c r="F190" s="169">
        <f t="shared" si="9"/>
        <v>0</v>
      </c>
    </row>
    <row r="191" spans="1:7" x14ac:dyDescent="0.25">
      <c r="B191" s="205"/>
      <c r="C191" s="183"/>
      <c r="D191" s="177"/>
      <c r="E191" s="556"/>
      <c r="F191" s="173"/>
    </row>
    <row r="192" spans="1:7" ht="52.8" x14ac:dyDescent="0.25">
      <c r="A192" s="196">
        <v>9</v>
      </c>
      <c r="B192" s="202" t="s">
        <v>133</v>
      </c>
      <c r="C192" s="174" t="s">
        <v>26</v>
      </c>
      <c r="D192" s="176">
        <v>36.299999999999997</v>
      </c>
      <c r="E192" s="544"/>
      <c r="F192" s="169">
        <f t="shared" si="9"/>
        <v>0</v>
      </c>
    </row>
    <row r="193" spans="1:7" x14ac:dyDescent="0.25">
      <c r="D193" s="177"/>
      <c r="E193" s="173"/>
      <c r="F193" s="173"/>
    </row>
    <row r="194" spans="1:7" ht="13.8" thickBot="1" x14ac:dyDescent="0.3">
      <c r="A194" s="197"/>
      <c r="B194" s="203" t="s">
        <v>58</v>
      </c>
      <c r="C194" s="180"/>
      <c r="D194" s="181"/>
      <c r="E194" s="182"/>
      <c r="F194" s="182">
        <f>SUM(F164:F193)</f>
        <v>0</v>
      </c>
    </row>
    <row r="195" spans="1:7" ht="13.8" thickTop="1" x14ac:dyDescent="0.25">
      <c r="A195" s="195"/>
      <c r="B195" s="201"/>
      <c r="C195" s="175"/>
      <c r="D195" s="177"/>
      <c r="E195" s="165"/>
      <c r="F195" s="165"/>
    </row>
    <row r="196" spans="1:7" ht="13.8" x14ac:dyDescent="0.25">
      <c r="A196" s="193" t="s">
        <v>6</v>
      </c>
      <c r="B196" s="16" t="s">
        <v>7</v>
      </c>
      <c r="C196" s="171"/>
      <c r="D196" s="177"/>
      <c r="E196" s="173"/>
      <c r="F196" s="168"/>
    </row>
    <row r="197" spans="1:7" x14ac:dyDescent="0.25">
      <c r="A197" s="194"/>
      <c r="B197" s="190"/>
      <c r="C197" s="174"/>
      <c r="D197" s="177"/>
      <c r="E197" s="169"/>
      <c r="F197" s="169"/>
    </row>
    <row r="198" spans="1:7" x14ac:dyDescent="0.25">
      <c r="A198" s="193" t="s">
        <v>11</v>
      </c>
      <c r="B198" s="200" t="s">
        <v>59</v>
      </c>
      <c r="C198" s="171"/>
      <c r="D198" s="177"/>
      <c r="E198" s="173"/>
      <c r="F198" s="168"/>
    </row>
    <row r="199" spans="1:7" x14ac:dyDescent="0.25">
      <c r="D199" s="177"/>
    </row>
    <row r="200" spans="1:7" ht="309" customHeight="1" x14ac:dyDescent="0.25">
      <c r="A200" s="196">
        <v>1</v>
      </c>
      <c r="B200" s="202" t="s">
        <v>134</v>
      </c>
      <c r="C200" s="174" t="s">
        <v>60</v>
      </c>
      <c r="D200" s="176">
        <f>1428.3 +81060.4</f>
        <v>82488.7</v>
      </c>
      <c r="E200" s="544"/>
      <c r="F200" s="169">
        <f>ROUND(D200*E200,2)</f>
        <v>0</v>
      </c>
    </row>
    <row r="201" spans="1:7" x14ac:dyDescent="0.25">
      <c r="D201" s="177"/>
      <c r="E201" s="554"/>
      <c r="F201" s="169"/>
    </row>
    <row r="202" spans="1:7" ht="92.4" x14ac:dyDescent="0.25">
      <c r="A202" s="196">
        <v>2</v>
      </c>
      <c r="B202" s="202" t="s">
        <v>135</v>
      </c>
      <c r="C202" s="174" t="s">
        <v>60</v>
      </c>
      <c r="D202" s="176">
        <v>1051</v>
      </c>
      <c r="E202" s="544"/>
      <c r="F202" s="169">
        <f>ROUND(D202*E202,2)</f>
        <v>0</v>
      </c>
    </row>
    <row r="203" spans="1:7" x14ac:dyDescent="0.25">
      <c r="B203" s="205"/>
      <c r="C203" s="183"/>
      <c r="D203" s="177"/>
      <c r="E203" s="559"/>
      <c r="F203" s="168"/>
      <c r="G203" s="168"/>
    </row>
    <row r="204" spans="1:7" ht="26.4" x14ac:dyDescent="0.25">
      <c r="A204" s="196">
        <v>3</v>
      </c>
      <c r="B204" s="205" t="s">
        <v>162</v>
      </c>
      <c r="C204" s="174" t="s">
        <v>27</v>
      </c>
      <c r="D204" s="176">
        <v>1</v>
      </c>
      <c r="E204" s="544"/>
      <c r="F204" s="169">
        <f t="shared" ref="F204:F206" si="10">ROUND(D204*E204,2)</f>
        <v>0</v>
      </c>
    </row>
    <row r="205" spans="1:7" x14ac:dyDescent="0.25">
      <c r="D205" s="177"/>
      <c r="E205" s="554"/>
      <c r="F205" s="169"/>
    </row>
    <row r="206" spans="1:7" ht="26.4" x14ac:dyDescent="0.25">
      <c r="A206" s="196">
        <v>4</v>
      </c>
      <c r="B206" s="202" t="s">
        <v>163</v>
      </c>
      <c r="C206" s="174" t="s">
        <v>44</v>
      </c>
      <c r="D206" s="176">
        <v>1</v>
      </c>
      <c r="E206" s="544"/>
      <c r="F206" s="169">
        <f t="shared" si="10"/>
        <v>0</v>
      </c>
    </row>
    <row r="207" spans="1:7" x14ac:dyDescent="0.25">
      <c r="D207" s="177"/>
      <c r="E207" s="169"/>
      <c r="F207" s="169"/>
    </row>
    <row r="208" spans="1:7" ht="13.8" thickBot="1" x14ac:dyDescent="0.3">
      <c r="A208" s="197"/>
      <c r="B208" s="203" t="s">
        <v>29</v>
      </c>
      <c r="C208" s="180"/>
      <c r="D208" s="181"/>
      <c r="E208" s="182"/>
      <c r="F208" s="182">
        <f>SUM(F199:F207)</f>
        <v>0</v>
      </c>
    </row>
    <row r="209" spans="1:6" ht="13.8" thickTop="1" x14ac:dyDescent="0.25">
      <c r="D209" s="177"/>
    </row>
    <row r="210" spans="1:6" x14ac:dyDescent="0.25">
      <c r="D210" s="177"/>
    </row>
    <row r="211" spans="1:6" x14ac:dyDescent="0.25">
      <c r="A211" s="193" t="s">
        <v>12</v>
      </c>
      <c r="B211" s="200" t="s">
        <v>61</v>
      </c>
      <c r="C211" s="171"/>
      <c r="D211" s="177"/>
      <c r="E211" s="173"/>
      <c r="F211" s="168"/>
    </row>
    <row r="212" spans="1:6" x14ac:dyDescent="0.25">
      <c r="B212" s="205"/>
      <c r="C212" s="183"/>
      <c r="D212" s="177"/>
    </row>
    <row r="213" spans="1:6" ht="92.4" x14ac:dyDescent="0.25">
      <c r="A213" s="194">
        <v>1</v>
      </c>
      <c r="B213" s="190" t="s">
        <v>140</v>
      </c>
      <c r="C213" s="174" t="s">
        <v>24</v>
      </c>
      <c r="D213" s="176">
        <v>1792.1</v>
      </c>
      <c r="E213" s="544"/>
      <c r="F213" s="169">
        <f t="shared" ref="F213:F233" si="11">ROUND(D213*E213,2)</f>
        <v>0</v>
      </c>
    </row>
    <row r="214" spans="1:6" x14ac:dyDescent="0.25">
      <c r="D214" s="177"/>
      <c r="E214" s="553"/>
      <c r="F214" s="166"/>
    </row>
    <row r="215" spans="1:6" x14ac:dyDescent="0.25">
      <c r="A215" s="194">
        <v>2</v>
      </c>
      <c r="B215" s="190" t="s">
        <v>62</v>
      </c>
      <c r="C215" s="174" t="s">
        <v>24</v>
      </c>
      <c r="D215" s="176">
        <v>292.39999999999998</v>
      </c>
      <c r="E215" s="544"/>
      <c r="F215" s="169">
        <f t="shared" si="11"/>
        <v>0</v>
      </c>
    </row>
    <row r="216" spans="1:6" x14ac:dyDescent="0.25">
      <c r="A216" s="194"/>
      <c r="B216" s="190"/>
      <c r="C216" s="174"/>
      <c r="D216" s="177"/>
      <c r="E216" s="553"/>
      <c r="F216" s="166"/>
    </row>
    <row r="217" spans="1:6" ht="52.8" x14ac:dyDescent="0.25">
      <c r="A217" s="194">
        <v>3</v>
      </c>
      <c r="B217" s="190" t="s">
        <v>164</v>
      </c>
      <c r="C217" s="174" t="s">
        <v>23</v>
      </c>
      <c r="D217" s="176">
        <v>57.4</v>
      </c>
      <c r="E217" s="544"/>
      <c r="F217" s="169">
        <f t="shared" si="11"/>
        <v>0</v>
      </c>
    </row>
    <row r="218" spans="1:6" x14ac:dyDescent="0.25">
      <c r="A218" s="194"/>
      <c r="B218" s="190"/>
      <c r="C218" s="174"/>
      <c r="D218" s="177"/>
      <c r="E218" s="553"/>
      <c r="F218" s="166"/>
    </row>
    <row r="219" spans="1:6" ht="92.4" x14ac:dyDescent="0.25">
      <c r="A219" s="194">
        <v>4</v>
      </c>
      <c r="B219" s="190" t="s">
        <v>129</v>
      </c>
      <c r="C219" s="174" t="s">
        <v>23</v>
      </c>
      <c r="D219" s="176">
        <v>61</v>
      </c>
      <c r="E219" s="544"/>
      <c r="F219" s="169">
        <f t="shared" si="11"/>
        <v>0</v>
      </c>
    </row>
    <row r="220" spans="1:6" x14ac:dyDescent="0.25">
      <c r="A220" s="194"/>
      <c r="B220" s="190"/>
      <c r="C220" s="174"/>
      <c r="D220" s="177"/>
      <c r="E220" s="553"/>
      <c r="F220" s="166"/>
    </row>
    <row r="221" spans="1:6" ht="79.2" x14ac:dyDescent="0.25">
      <c r="A221" s="194">
        <v>5</v>
      </c>
      <c r="B221" s="190" t="s">
        <v>130</v>
      </c>
      <c r="C221" s="174" t="s">
        <v>23</v>
      </c>
      <c r="D221" s="176">
        <v>61</v>
      </c>
      <c r="E221" s="544"/>
      <c r="F221" s="169">
        <f t="shared" si="11"/>
        <v>0</v>
      </c>
    </row>
    <row r="222" spans="1:6" x14ac:dyDescent="0.25">
      <c r="B222" s="205"/>
      <c r="C222" s="183"/>
      <c r="D222" s="177"/>
      <c r="E222" s="554"/>
      <c r="F222" s="169"/>
    </row>
    <row r="223" spans="1:6" ht="52.8" x14ac:dyDescent="0.25">
      <c r="A223" s="196">
        <v>6</v>
      </c>
      <c r="B223" s="202" t="s">
        <v>131</v>
      </c>
      <c r="C223" s="174" t="s">
        <v>23</v>
      </c>
      <c r="D223" s="176">
        <v>30.65</v>
      </c>
      <c r="E223" s="544"/>
      <c r="F223" s="169">
        <f t="shared" si="11"/>
        <v>0</v>
      </c>
    </row>
    <row r="224" spans="1:6" x14ac:dyDescent="0.25">
      <c r="B224" s="205"/>
      <c r="C224" s="183"/>
      <c r="D224" s="177"/>
      <c r="E224" s="554"/>
      <c r="F224" s="169"/>
    </row>
    <row r="225" spans="1:7" ht="66" x14ac:dyDescent="0.25">
      <c r="A225" s="196">
        <v>7</v>
      </c>
      <c r="B225" s="202" t="s">
        <v>132</v>
      </c>
      <c r="C225" s="174" t="s">
        <v>23</v>
      </c>
      <c r="D225" s="176">
        <v>32</v>
      </c>
      <c r="E225" s="544"/>
      <c r="F225" s="169">
        <f t="shared" si="11"/>
        <v>0</v>
      </c>
    </row>
    <row r="226" spans="1:7" x14ac:dyDescent="0.25">
      <c r="D226" s="177"/>
      <c r="E226" s="554"/>
      <c r="F226" s="169"/>
      <c r="G226" s="169"/>
    </row>
    <row r="227" spans="1:7" ht="66" x14ac:dyDescent="0.25">
      <c r="A227" s="196">
        <v>8</v>
      </c>
      <c r="B227" s="202" t="s">
        <v>141</v>
      </c>
      <c r="C227" s="174" t="s">
        <v>23</v>
      </c>
      <c r="D227" s="176">
        <v>14.8</v>
      </c>
      <c r="E227" s="544"/>
      <c r="F227" s="169">
        <f t="shared" si="11"/>
        <v>0</v>
      </c>
    </row>
    <row r="228" spans="1:7" x14ac:dyDescent="0.25">
      <c r="D228" s="177"/>
      <c r="E228" s="554"/>
      <c r="F228" s="169">
        <f t="shared" si="11"/>
        <v>0</v>
      </c>
    </row>
    <row r="229" spans="1:7" ht="66" x14ac:dyDescent="0.25">
      <c r="A229" s="196">
        <v>9</v>
      </c>
      <c r="B229" s="202" t="s">
        <v>142</v>
      </c>
      <c r="C229" s="174" t="s">
        <v>23</v>
      </c>
      <c r="D229" s="176">
        <v>30.65</v>
      </c>
      <c r="E229" s="544"/>
      <c r="F229" s="169">
        <f t="shared" si="11"/>
        <v>0</v>
      </c>
    </row>
    <row r="230" spans="1:7" x14ac:dyDescent="0.25">
      <c r="B230" s="205"/>
      <c r="C230" s="183"/>
      <c r="D230" s="177"/>
      <c r="E230" s="554"/>
      <c r="F230" s="169"/>
    </row>
    <row r="231" spans="1:7" ht="52.8" x14ac:dyDescent="0.25">
      <c r="A231" s="196">
        <v>10</v>
      </c>
      <c r="B231" s="202" t="s">
        <v>143</v>
      </c>
      <c r="C231" s="174" t="s">
        <v>23</v>
      </c>
      <c r="D231" s="176">
        <v>62</v>
      </c>
      <c r="E231" s="544"/>
      <c r="F231" s="169">
        <f t="shared" si="11"/>
        <v>0</v>
      </c>
    </row>
    <row r="232" spans="1:7" x14ac:dyDescent="0.25">
      <c r="B232" s="205"/>
      <c r="C232" s="183"/>
      <c r="D232" s="177"/>
      <c r="E232" s="554"/>
      <c r="F232" s="169"/>
      <c r="G232" s="169"/>
    </row>
    <row r="233" spans="1:7" ht="92.4" x14ac:dyDescent="0.25">
      <c r="A233" s="196">
        <v>11</v>
      </c>
      <c r="B233" s="205" t="s">
        <v>144</v>
      </c>
      <c r="C233" s="174" t="s">
        <v>24</v>
      </c>
      <c r="D233" s="176">
        <v>252.6</v>
      </c>
      <c r="E233" s="544"/>
      <c r="F233" s="169">
        <f t="shared" si="11"/>
        <v>0</v>
      </c>
    </row>
    <row r="234" spans="1:7" x14ac:dyDescent="0.25">
      <c r="D234" s="177"/>
      <c r="E234" s="169"/>
      <c r="F234" s="169"/>
    </row>
    <row r="235" spans="1:7" x14ac:dyDescent="0.25">
      <c r="A235" s="194"/>
      <c r="B235" s="201" t="s">
        <v>35</v>
      </c>
      <c r="C235" s="175"/>
      <c r="D235" s="177"/>
      <c r="E235" s="169"/>
      <c r="F235" s="169"/>
    </row>
    <row r="236" spans="1:7" ht="26.4" x14ac:dyDescent="0.25">
      <c r="A236" s="194" t="s">
        <v>20</v>
      </c>
      <c r="B236" s="190" t="s">
        <v>145</v>
      </c>
      <c r="C236" s="174"/>
      <c r="D236" s="177"/>
      <c r="E236" s="169"/>
      <c r="F236" s="169"/>
    </row>
    <row r="237" spans="1:7" x14ac:dyDescent="0.25">
      <c r="A237" s="194"/>
      <c r="B237" s="190"/>
      <c r="C237" s="174"/>
      <c r="D237" s="177"/>
      <c r="E237" s="169"/>
      <c r="F237" s="169"/>
    </row>
    <row r="238" spans="1:7" x14ac:dyDescent="0.25">
      <c r="B238" s="205"/>
      <c r="C238" s="183"/>
      <c r="D238" s="177"/>
      <c r="E238" s="168"/>
      <c r="F238" s="173"/>
    </row>
    <row r="239" spans="1:7" ht="13.8" thickBot="1" x14ac:dyDescent="0.3">
      <c r="A239" s="197"/>
      <c r="B239" s="203" t="s">
        <v>29</v>
      </c>
      <c r="C239" s="180"/>
      <c r="D239" s="181"/>
      <c r="E239" s="182"/>
      <c r="F239" s="182">
        <f>SUM(F212:F238)</f>
        <v>0</v>
      </c>
    </row>
    <row r="240" spans="1:7" ht="13.8" thickTop="1" x14ac:dyDescent="0.25">
      <c r="A240" s="193" t="s">
        <v>13</v>
      </c>
      <c r="B240" s="200" t="s">
        <v>63</v>
      </c>
      <c r="C240" s="171"/>
      <c r="D240" s="177"/>
      <c r="E240" s="173"/>
      <c r="F240" s="168"/>
    </row>
    <row r="241" spans="1:7" x14ac:dyDescent="0.25">
      <c r="D241" s="177"/>
      <c r="E241" s="169"/>
      <c r="F241" s="169"/>
    </row>
    <row r="242" spans="1:7" ht="66" x14ac:dyDescent="0.25">
      <c r="A242" s="196">
        <v>1</v>
      </c>
      <c r="B242" s="202" t="s">
        <v>146</v>
      </c>
      <c r="C242" s="174" t="s">
        <v>24</v>
      </c>
      <c r="D242" s="176">
        <v>1952.26</v>
      </c>
      <c r="E242" s="544"/>
      <c r="F242" s="169">
        <f t="shared" ref="F242:F246" si="12">ROUND(D242*E242,2)</f>
        <v>0</v>
      </c>
    </row>
    <row r="243" spans="1:7" x14ac:dyDescent="0.25">
      <c r="D243" s="177"/>
      <c r="E243" s="554"/>
      <c r="F243" s="169"/>
    </row>
    <row r="244" spans="1:7" ht="52.8" x14ac:dyDescent="0.25">
      <c r="A244" s="196">
        <v>2</v>
      </c>
      <c r="B244" s="202" t="s">
        <v>147</v>
      </c>
      <c r="C244" s="174" t="s">
        <v>24</v>
      </c>
      <c r="D244" s="176">
        <v>1952.26</v>
      </c>
      <c r="E244" s="544"/>
      <c r="F244" s="169">
        <f t="shared" si="12"/>
        <v>0</v>
      </c>
    </row>
    <row r="245" spans="1:7" x14ac:dyDescent="0.25">
      <c r="D245" s="177"/>
      <c r="E245" s="554"/>
      <c r="F245" s="169"/>
      <c r="G245" s="169"/>
    </row>
    <row r="246" spans="1:7" ht="52.8" x14ac:dyDescent="0.25">
      <c r="A246" s="196">
        <v>3</v>
      </c>
      <c r="B246" s="202" t="s">
        <v>148</v>
      </c>
      <c r="C246" s="174" t="s">
        <v>24</v>
      </c>
      <c r="D246" s="176">
        <v>27</v>
      </c>
      <c r="E246" s="544"/>
      <c r="F246" s="169">
        <f t="shared" si="12"/>
        <v>0</v>
      </c>
    </row>
    <row r="247" spans="1:7" x14ac:dyDescent="0.25">
      <c r="D247" s="177"/>
      <c r="E247" s="169"/>
      <c r="F247" s="169"/>
    </row>
    <row r="248" spans="1:7" ht="13.8" thickBot="1" x14ac:dyDescent="0.3">
      <c r="A248" s="197"/>
      <c r="B248" s="203" t="s">
        <v>29</v>
      </c>
      <c r="C248" s="180"/>
      <c r="D248" s="181"/>
      <c r="E248" s="182"/>
      <c r="F248" s="182">
        <f>SUM(F241:F247)</f>
        <v>0</v>
      </c>
    </row>
    <row r="249" spans="1:7" ht="13.8" thickTop="1" x14ac:dyDescent="0.25">
      <c r="D249" s="177"/>
      <c r="E249" s="169"/>
    </row>
    <row r="250" spans="1:7" x14ac:dyDescent="0.25">
      <c r="A250" s="193" t="s">
        <v>15</v>
      </c>
      <c r="B250" s="200" t="s">
        <v>64</v>
      </c>
      <c r="C250" s="171"/>
      <c r="D250" s="177"/>
      <c r="E250" s="173"/>
      <c r="F250" s="168"/>
    </row>
    <row r="251" spans="1:7" x14ac:dyDescent="0.25">
      <c r="D251" s="177"/>
      <c r="E251" s="169"/>
    </row>
    <row r="252" spans="1:7" ht="66" x14ac:dyDescent="0.25">
      <c r="A252" s="196">
        <v>1</v>
      </c>
      <c r="B252" s="202" t="s">
        <v>149</v>
      </c>
      <c r="D252" s="177"/>
      <c r="E252" s="169"/>
    </row>
    <row r="253" spans="1:7" x14ac:dyDescent="0.25">
      <c r="D253" s="177"/>
    </row>
    <row r="254" spans="1:7" x14ac:dyDescent="0.25">
      <c r="B254" s="209" t="s">
        <v>65</v>
      </c>
      <c r="C254" s="188"/>
      <c r="D254" s="177"/>
    </row>
    <row r="255" spans="1:7" x14ac:dyDescent="0.25">
      <c r="D255" s="177"/>
      <c r="E255" s="166"/>
    </row>
    <row r="256" spans="1:7" x14ac:dyDescent="0.25">
      <c r="A256" s="196" t="s">
        <v>66</v>
      </c>
      <c r="B256" s="200" t="s">
        <v>67</v>
      </c>
      <c r="C256" s="171"/>
      <c r="D256" s="177"/>
      <c r="E256" s="166"/>
    </row>
    <row r="257" spans="1:7" ht="39.6" x14ac:dyDescent="0.25">
      <c r="B257" s="202" t="s">
        <v>150</v>
      </c>
      <c r="D257" s="177"/>
      <c r="E257" s="166"/>
    </row>
    <row r="258" spans="1:7" x14ac:dyDescent="0.25">
      <c r="A258" s="196" t="s">
        <v>20</v>
      </c>
      <c r="B258" s="200" t="s">
        <v>404</v>
      </c>
      <c r="C258" s="174" t="s">
        <v>27</v>
      </c>
      <c r="D258" s="176">
        <v>16</v>
      </c>
      <c r="E258" s="544"/>
      <c r="F258" s="169">
        <f t="shared" ref="F258:F275" si="13">ROUND(D258*E258,2)</f>
        <v>0</v>
      </c>
    </row>
    <row r="259" spans="1:7" x14ac:dyDescent="0.25">
      <c r="D259" s="177"/>
      <c r="E259" s="166"/>
    </row>
    <row r="260" spans="1:7" x14ac:dyDescent="0.25">
      <c r="A260" s="196" t="s">
        <v>68</v>
      </c>
      <c r="B260" s="200" t="s">
        <v>69</v>
      </c>
      <c r="C260" s="171"/>
      <c r="D260" s="177"/>
      <c r="E260" s="169"/>
      <c r="F260" s="169"/>
    </row>
    <row r="261" spans="1:7" ht="39.6" x14ac:dyDescent="0.25">
      <c r="B261" s="202" t="s">
        <v>151</v>
      </c>
      <c r="D261" s="177"/>
      <c r="E261" s="166"/>
    </row>
    <row r="262" spans="1:7" x14ac:dyDescent="0.25">
      <c r="A262" s="196" t="s">
        <v>20</v>
      </c>
      <c r="B262" s="200" t="s">
        <v>405</v>
      </c>
      <c r="C262" s="174" t="s">
        <v>27</v>
      </c>
      <c r="D262" s="176">
        <v>8</v>
      </c>
      <c r="E262" s="544"/>
      <c r="F262" s="169">
        <f t="shared" si="13"/>
        <v>0</v>
      </c>
    </row>
    <row r="263" spans="1:7" x14ac:dyDescent="0.25">
      <c r="A263" s="196" t="s">
        <v>20</v>
      </c>
      <c r="B263" s="200" t="s">
        <v>406</v>
      </c>
      <c r="C263" s="174" t="s">
        <v>27</v>
      </c>
      <c r="D263" s="176">
        <v>2</v>
      </c>
      <c r="E263" s="544"/>
      <c r="F263" s="169">
        <f t="shared" si="13"/>
        <v>0</v>
      </c>
    </row>
    <row r="264" spans="1:7" x14ac:dyDescent="0.25">
      <c r="D264" s="177"/>
      <c r="E264" s="166"/>
    </row>
    <row r="265" spans="1:7" x14ac:dyDescent="0.25">
      <c r="B265" s="209" t="s">
        <v>70</v>
      </c>
      <c r="C265" s="188"/>
      <c r="D265" s="177"/>
      <c r="E265" s="169"/>
      <c r="F265" s="169"/>
    </row>
    <row r="266" spans="1:7" x14ac:dyDescent="0.25">
      <c r="D266" s="177"/>
      <c r="E266" s="169"/>
      <c r="F266" s="169"/>
    </row>
    <row r="267" spans="1:7" x14ac:dyDescent="0.25">
      <c r="A267" s="196" t="s">
        <v>71</v>
      </c>
      <c r="B267" s="200" t="s">
        <v>72</v>
      </c>
      <c r="C267" s="171"/>
      <c r="D267" s="177"/>
    </row>
    <row r="268" spans="1:7" ht="396" customHeight="1" x14ac:dyDescent="0.25">
      <c r="B268" s="202" t="s">
        <v>722</v>
      </c>
      <c r="C268" s="171"/>
      <c r="D268" s="177"/>
      <c r="E268" s="166"/>
    </row>
    <row r="269" spans="1:7" x14ac:dyDescent="0.25">
      <c r="A269" s="196" t="s">
        <v>20</v>
      </c>
      <c r="B269" s="200" t="s">
        <v>407</v>
      </c>
      <c r="C269" s="174" t="s">
        <v>27</v>
      </c>
      <c r="D269" s="176">
        <v>1</v>
      </c>
      <c r="E269" s="532"/>
      <c r="F269" s="169">
        <f t="shared" si="13"/>
        <v>0</v>
      </c>
    </row>
    <row r="270" spans="1:7" x14ac:dyDescent="0.25">
      <c r="A270" s="196" t="s">
        <v>20</v>
      </c>
      <c r="B270" s="200" t="s">
        <v>408</v>
      </c>
      <c r="C270" s="174" t="s">
        <v>27</v>
      </c>
      <c r="D270" s="176">
        <v>1</v>
      </c>
      <c r="E270" s="560"/>
      <c r="F270" s="169">
        <f t="shared" si="13"/>
        <v>0</v>
      </c>
    </row>
    <row r="271" spans="1:7" ht="26.4" x14ac:dyDescent="0.25">
      <c r="B271" s="202" t="s">
        <v>539</v>
      </c>
      <c r="C271" s="174"/>
      <c r="D271" s="176"/>
      <c r="E271" s="210"/>
      <c r="F271" s="210"/>
      <c r="G271" s="210"/>
    </row>
    <row r="272" spans="1:7" x14ac:dyDescent="0.25">
      <c r="D272" s="177"/>
      <c r="E272" s="169"/>
      <c r="F272" s="169"/>
      <c r="G272" s="169"/>
    </row>
    <row r="273" spans="1:7" x14ac:dyDescent="0.25">
      <c r="A273" s="196" t="s">
        <v>73</v>
      </c>
      <c r="B273" s="200" t="s">
        <v>74</v>
      </c>
      <c r="C273" s="171"/>
      <c r="D273" s="177"/>
      <c r="E273" s="166"/>
      <c r="G273" s="167"/>
    </row>
    <row r="274" spans="1:7" ht="66" x14ac:dyDescent="0.25">
      <c r="B274" s="202" t="s">
        <v>152</v>
      </c>
      <c r="D274" s="177"/>
      <c r="E274" s="166"/>
      <c r="G274" s="167"/>
    </row>
    <row r="275" spans="1:7" x14ac:dyDescent="0.25">
      <c r="A275" s="196" t="s">
        <v>20</v>
      </c>
      <c r="B275" s="200" t="s">
        <v>409</v>
      </c>
      <c r="C275" s="174" t="s">
        <v>27</v>
      </c>
      <c r="D275" s="176">
        <v>1</v>
      </c>
      <c r="E275" s="560"/>
      <c r="F275" s="169">
        <f t="shared" si="13"/>
        <v>0</v>
      </c>
    </row>
    <row r="276" spans="1:7" x14ac:dyDescent="0.25">
      <c r="D276" s="177"/>
      <c r="E276" s="169"/>
      <c r="F276" s="169"/>
    </row>
    <row r="277" spans="1:7" ht="13.8" thickBot="1" x14ac:dyDescent="0.3">
      <c r="A277" s="197"/>
      <c r="B277" s="203" t="s">
        <v>29</v>
      </c>
      <c r="C277" s="180"/>
      <c r="D277" s="181"/>
      <c r="E277" s="182"/>
      <c r="F277" s="182">
        <f>SUM(F257:F276)</f>
        <v>0</v>
      </c>
    </row>
    <row r="278" spans="1:7" ht="13.8" thickTop="1" x14ac:dyDescent="0.25">
      <c r="D278" s="177"/>
    </row>
    <row r="279" spans="1:7" x14ac:dyDescent="0.25">
      <c r="A279" s="193" t="s">
        <v>17</v>
      </c>
      <c r="B279" s="200" t="s">
        <v>75</v>
      </c>
      <c r="C279" s="171"/>
      <c r="D279" s="177"/>
      <c r="E279" s="173"/>
      <c r="F279" s="168"/>
    </row>
    <row r="280" spans="1:7" x14ac:dyDescent="0.25">
      <c r="D280" s="177"/>
      <c r="E280" s="169"/>
    </row>
    <row r="281" spans="1:7" ht="52.8" x14ac:dyDescent="0.25">
      <c r="A281" s="196">
        <v>1</v>
      </c>
      <c r="B281" s="202" t="s">
        <v>153</v>
      </c>
      <c r="C281" s="174" t="s">
        <v>24</v>
      </c>
      <c r="D281" s="176">
        <v>4.34</v>
      </c>
      <c r="E281" s="544"/>
      <c r="F281" s="169">
        <f t="shared" ref="F281:F282" si="14">ROUND(D281*E281,2)</f>
        <v>0</v>
      </c>
    </row>
    <row r="282" spans="1:7" x14ac:dyDescent="0.25">
      <c r="A282" s="196" t="s">
        <v>20</v>
      </c>
      <c r="B282" s="202" t="s">
        <v>76</v>
      </c>
      <c r="C282" s="174" t="s">
        <v>23</v>
      </c>
      <c r="D282" s="176">
        <v>10.23</v>
      </c>
      <c r="E282" s="544"/>
      <c r="F282" s="169">
        <f t="shared" si="14"/>
        <v>0</v>
      </c>
    </row>
    <row r="283" spans="1:7" x14ac:dyDescent="0.25">
      <c r="D283" s="173"/>
      <c r="E283" s="169"/>
      <c r="F283" s="169"/>
    </row>
    <row r="284" spans="1:7" ht="13.8" thickBot="1" x14ac:dyDescent="0.3">
      <c r="A284" s="197"/>
      <c r="B284" s="203" t="s">
        <v>29</v>
      </c>
      <c r="C284" s="180"/>
      <c r="D284" s="181"/>
      <c r="E284" s="182"/>
      <c r="F284" s="182">
        <f>SUM(F281:F283)</f>
        <v>0</v>
      </c>
    </row>
    <row r="285" spans="1:7" ht="13.8" thickTop="1" x14ac:dyDescent="0.25">
      <c r="D285" s="173"/>
    </row>
    <row r="286" spans="1:7" x14ac:dyDescent="0.25">
      <c r="A286" s="193" t="s">
        <v>18</v>
      </c>
      <c r="B286" s="200" t="s">
        <v>77</v>
      </c>
      <c r="C286" s="171"/>
      <c r="D286" s="173"/>
      <c r="E286" s="173"/>
      <c r="F286" s="168"/>
    </row>
    <row r="287" spans="1:7" x14ac:dyDescent="0.25">
      <c r="D287" s="173"/>
      <c r="E287" s="169"/>
      <c r="F287" s="169"/>
    </row>
    <row r="288" spans="1:7" ht="39.6" x14ac:dyDescent="0.25">
      <c r="A288" s="196">
        <v>1</v>
      </c>
      <c r="B288" s="202" t="s">
        <v>572</v>
      </c>
      <c r="C288" s="174" t="s">
        <v>27</v>
      </c>
      <c r="D288" s="176">
        <v>4</v>
      </c>
      <c r="E288" s="544"/>
      <c r="F288" s="169">
        <f>ROUND(D288*E288,2)</f>
        <v>0</v>
      </c>
    </row>
    <row r="289" spans="1:7" x14ac:dyDescent="0.25">
      <c r="D289" s="173"/>
      <c r="E289" s="553"/>
      <c r="G289" s="167"/>
    </row>
    <row r="290" spans="1:7" ht="26.4" x14ac:dyDescent="0.25">
      <c r="A290" s="196">
        <v>2</v>
      </c>
      <c r="B290" s="202" t="s">
        <v>154</v>
      </c>
      <c r="D290" s="173"/>
      <c r="E290" s="553"/>
      <c r="G290" s="167"/>
    </row>
    <row r="291" spans="1:7" ht="26.4" x14ac:dyDescent="0.25">
      <c r="A291" s="196" t="s">
        <v>20</v>
      </c>
      <c r="B291" s="202" t="s">
        <v>410</v>
      </c>
      <c r="C291" s="174" t="s">
        <v>27</v>
      </c>
      <c r="D291" s="167">
        <v>1</v>
      </c>
      <c r="E291" s="544"/>
      <c r="F291" s="169">
        <f t="shared" ref="F291:F292" si="15">ROUND(D291*E291,2)</f>
        <v>0</v>
      </c>
    </row>
    <row r="292" spans="1:7" ht="39.6" x14ac:dyDescent="0.25">
      <c r="A292" s="196" t="s">
        <v>20</v>
      </c>
      <c r="B292" s="202" t="s">
        <v>411</v>
      </c>
      <c r="C292" s="174" t="s">
        <v>27</v>
      </c>
      <c r="D292" s="167">
        <v>2</v>
      </c>
      <c r="E292" s="544"/>
      <c r="F292" s="169">
        <f t="shared" si="15"/>
        <v>0</v>
      </c>
    </row>
    <row r="293" spans="1:7" x14ac:dyDescent="0.25">
      <c r="D293" s="173"/>
    </row>
    <row r="294" spans="1:7" x14ac:dyDescent="0.25">
      <c r="D294" s="167"/>
      <c r="E294" s="169"/>
      <c r="F294" s="169"/>
    </row>
    <row r="295" spans="1:7" ht="13.8" thickBot="1" x14ac:dyDescent="0.3">
      <c r="A295" s="197"/>
      <c r="B295" s="203" t="s">
        <v>29</v>
      </c>
      <c r="C295" s="180"/>
      <c r="D295" s="181"/>
      <c r="E295" s="182"/>
      <c r="F295" s="182">
        <f>SUM(F287:F294)</f>
        <v>0</v>
      </c>
    </row>
    <row r="296" spans="1:7" ht="13.8" thickTop="1" x14ac:dyDescent="0.25"/>
  </sheetData>
  <pageMargins left="0.98425196850393704" right="0.78740157480314965" top="0.78740157480314965" bottom="0.74803149606299213" header="0.31496062992125984" footer="0.31496062992125984"/>
  <pageSetup paperSize="9" fitToHeight="0" orientation="portrait" r:id="rId1"/>
  <headerFooter>
    <oddHeader>&amp;L&amp;10Izgradnja skladišča št. 32E z nadstrešnico, nakladalno rampo in zunanjo ureditvijo</oddHeader>
    <oddFooter>&amp;L&amp;A&amp;R&amp;P/&amp;N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pageSetUpPr fitToPage="1"/>
  </sheetPr>
  <dimension ref="A1:I983"/>
  <sheetViews>
    <sheetView topLeftCell="A281" zoomScale="115" zoomScaleNormal="115" zoomScaleSheetLayoutView="100" workbookViewId="0">
      <selection activeCell="I293" sqref="I293"/>
    </sheetView>
  </sheetViews>
  <sheetFormatPr defaultRowHeight="13.2" x14ac:dyDescent="0.25"/>
  <cols>
    <col min="1" max="1" width="3.69921875" style="45" customWidth="1"/>
    <col min="2" max="2" width="47.69921875" style="144" customWidth="1"/>
    <col min="3" max="3" width="6.3984375" style="46" customWidth="1"/>
    <col min="4" max="4" width="5" style="46" bestFit="1" customWidth="1"/>
    <col min="5" max="5" width="10.59765625" style="52" bestFit="1" customWidth="1"/>
    <col min="6" max="6" width="10.09765625" style="53" bestFit="1" customWidth="1"/>
    <col min="7" max="7" width="5.09765625" style="50" customWidth="1"/>
    <col min="8" max="8" width="10.8984375" style="53" customWidth="1"/>
    <col min="9" max="256" width="9" style="53"/>
    <col min="257" max="257" width="3.69921875" style="53" customWidth="1"/>
    <col min="258" max="258" width="47.69921875" style="53" customWidth="1"/>
    <col min="259" max="259" width="5.5" style="53" customWidth="1"/>
    <col min="260" max="260" width="5" style="53" bestFit="1" customWidth="1"/>
    <col min="261" max="261" width="9.19921875" style="53" customWidth="1"/>
    <col min="262" max="262" width="9.69921875" style="53" customWidth="1"/>
    <col min="263" max="263" width="5.09765625" style="53" customWidth="1"/>
    <col min="264" max="264" width="10.8984375" style="53" customWidth="1"/>
    <col min="265" max="512" width="9" style="53"/>
    <col min="513" max="513" width="3.69921875" style="53" customWidth="1"/>
    <col min="514" max="514" width="47.69921875" style="53" customWidth="1"/>
    <col min="515" max="515" width="5.5" style="53" customWidth="1"/>
    <col min="516" max="516" width="5" style="53" bestFit="1" customWidth="1"/>
    <col min="517" max="517" width="9.19921875" style="53" customWidth="1"/>
    <col min="518" max="518" width="9.69921875" style="53" customWidth="1"/>
    <col min="519" max="519" width="5.09765625" style="53" customWidth="1"/>
    <col min="520" max="520" width="10.8984375" style="53" customWidth="1"/>
    <col min="521" max="768" width="9" style="53"/>
    <col min="769" max="769" width="3.69921875" style="53" customWidth="1"/>
    <col min="770" max="770" width="47.69921875" style="53" customWidth="1"/>
    <col min="771" max="771" width="5.5" style="53" customWidth="1"/>
    <col min="772" max="772" width="5" style="53" bestFit="1" customWidth="1"/>
    <col min="773" max="773" width="9.19921875" style="53" customWidth="1"/>
    <col min="774" max="774" width="9.69921875" style="53" customWidth="1"/>
    <col min="775" max="775" width="5.09765625" style="53" customWidth="1"/>
    <col min="776" max="776" width="10.8984375" style="53" customWidth="1"/>
    <col min="777" max="1024" width="9" style="53"/>
    <col min="1025" max="1025" width="3.69921875" style="53" customWidth="1"/>
    <col min="1026" max="1026" width="47.69921875" style="53" customWidth="1"/>
    <col min="1027" max="1027" width="5.5" style="53" customWidth="1"/>
    <col min="1028" max="1028" width="5" style="53" bestFit="1" customWidth="1"/>
    <col min="1029" max="1029" width="9.19921875" style="53" customWidth="1"/>
    <col min="1030" max="1030" width="9.69921875" style="53" customWidth="1"/>
    <col min="1031" max="1031" width="5.09765625" style="53" customWidth="1"/>
    <col min="1032" max="1032" width="10.8984375" style="53" customWidth="1"/>
    <col min="1033" max="1280" width="9" style="53"/>
    <col min="1281" max="1281" width="3.69921875" style="53" customWidth="1"/>
    <col min="1282" max="1282" width="47.69921875" style="53" customWidth="1"/>
    <col min="1283" max="1283" width="5.5" style="53" customWidth="1"/>
    <col min="1284" max="1284" width="5" style="53" bestFit="1" customWidth="1"/>
    <col min="1285" max="1285" width="9.19921875" style="53" customWidth="1"/>
    <col min="1286" max="1286" width="9.69921875" style="53" customWidth="1"/>
    <col min="1287" max="1287" width="5.09765625" style="53" customWidth="1"/>
    <col min="1288" max="1288" width="10.8984375" style="53" customWidth="1"/>
    <col min="1289" max="1536" width="9" style="53"/>
    <col min="1537" max="1537" width="3.69921875" style="53" customWidth="1"/>
    <col min="1538" max="1538" width="47.69921875" style="53" customWidth="1"/>
    <col min="1539" max="1539" width="5.5" style="53" customWidth="1"/>
    <col min="1540" max="1540" width="5" style="53" bestFit="1" customWidth="1"/>
    <col min="1541" max="1541" width="9.19921875" style="53" customWidth="1"/>
    <col min="1542" max="1542" width="9.69921875" style="53" customWidth="1"/>
    <col min="1543" max="1543" width="5.09765625" style="53" customWidth="1"/>
    <col min="1544" max="1544" width="10.8984375" style="53" customWidth="1"/>
    <col min="1545" max="1792" width="9" style="53"/>
    <col min="1793" max="1793" width="3.69921875" style="53" customWidth="1"/>
    <col min="1794" max="1794" width="47.69921875" style="53" customWidth="1"/>
    <col min="1795" max="1795" width="5.5" style="53" customWidth="1"/>
    <col min="1796" max="1796" width="5" style="53" bestFit="1" customWidth="1"/>
    <col min="1797" max="1797" width="9.19921875" style="53" customWidth="1"/>
    <col min="1798" max="1798" width="9.69921875" style="53" customWidth="1"/>
    <col min="1799" max="1799" width="5.09765625" style="53" customWidth="1"/>
    <col min="1800" max="1800" width="10.8984375" style="53" customWidth="1"/>
    <col min="1801" max="2048" width="9" style="53"/>
    <col min="2049" max="2049" width="3.69921875" style="53" customWidth="1"/>
    <col min="2050" max="2050" width="47.69921875" style="53" customWidth="1"/>
    <col min="2051" max="2051" width="5.5" style="53" customWidth="1"/>
    <col min="2052" max="2052" width="5" style="53" bestFit="1" customWidth="1"/>
    <col min="2053" max="2053" width="9.19921875" style="53" customWidth="1"/>
    <col min="2054" max="2054" width="9.69921875" style="53" customWidth="1"/>
    <col min="2055" max="2055" width="5.09765625" style="53" customWidth="1"/>
    <col min="2056" max="2056" width="10.8984375" style="53" customWidth="1"/>
    <col min="2057" max="2304" width="9" style="53"/>
    <col min="2305" max="2305" width="3.69921875" style="53" customWidth="1"/>
    <col min="2306" max="2306" width="47.69921875" style="53" customWidth="1"/>
    <col min="2307" max="2307" width="5.5" style="53" customWidth="1"/>
    <col min="2308" max="2308" width="5" style="53" bestFit="1" customWidth="1"/>
    <col min="2309" max="2309" width="9.19921875" style="53" customWidth="1"/>
    <col min="2310" max="2310" width="9.69921875" style="53" customWidth="1"/>
    <col min="2311" max="2311" width="5.09765625" style="53" customWidth="1"/>
    <col min="2312" max="2312" width="10.8984375" style="53" customWidth="1"/>
    <col min="2313" max="2560" width="9" style="53"/>
    <col min="2561" max="2561" width="3.69921875" style="53" customWidth="1"/>
    <col min="2562" max="2562" width="47.69921875" style="53" customWidth="1"/>
    <col min="2563" max="2563" width="5.5" style="53" customWidth="1"/>
    <col min="2564" max="2564" width="5" style="53" bestFit="1" customWidth="1"/>
    <col min="2565" max="2565" width="9.19921875" style="53" customWidth="1"/>
    <col min="2566" max="2566" width="9.69921875" style="53" customWidth="1"/>
    <col min="2567" max="2567" width="5.09765625" style="53" customWidth="1"/>
    <col min="2568" max="2568" width="10.8984375" style="53" customWidth="1"/>
    <col min="2569" max="2816" width="9" style="53"/>
    <col min="2817" max="2817" width="3.69921875" style="53" customWidth="1"/>
    <col min="2818" max="2818" width="47.69921875" style="53" customWidth="1"/>
    <col min="2819" max="2819" width="5.5" style="53" customWidth="1"/>
    <col min="2820" max="2820" width="5" style="53" bestFit="1" customWidth="1"/>
    <col min="2821" max="2821" width="9.19921875" style="53" customWidth="1"/>
    <col min="2822" max="2822" width="9.69921875" style="53" customWidth="1"/>
    <col min="2823" max="2823" width="5.09765625" style="53" customWidth="1"/>
    <col min="2824" max="2824" width="10.8984375" style="53" customWidth="1"/>
    <col min="2825" max="3072" width="9" style="53"/>
    <col min="3073" max="3073" width="3.69921875" style="53" customWidth="1"/>
    <col min="3074" max="3074" width="47.69921875" style="53" customWidth="1"/>
    <col min="3075" max="3075" width="5.5" style="53" customWidth="1"/>
    <col min="3076" max="3076" width="5" style="53" bestFit="1" customWidth="1"/>
    <col min="3077" max="3077" width="9.19921875" style="53" customWidth="1"/>
    <col min="3078" max="3078" width="9.69921875" style="53" customWidth="1"/>
    <col min="3079" max="3079" width="5.09765625" style="53" customWidth="1"/>
    <col min="3080" max="3080" width="10.8984375" style="53" customWidth="1"/>
    <col min="3081" max="3328" width="9" style="53"/>
    <col min="3329" max="3329" width="3.69921875" style="53" customWidth="1"/>
    <col min="3330" max="3330" width="47.69921875" style="53" customWidth="1"/>
    <col min="3331" max="3331" width="5.5" style="53" customWidth="1"/>
    <col min="3332" max="3332" width="5" style="53" bestFit="1" customWidth="1"/>
    <col min="3333" max="3333" width="9.19921875" style="53" customWidth="1"/>
    <col min="3334" max="3334" width="9.69921875" style="53" customWidth="1"/>
    <col min="3335" max="3335" width="5.09765625" style="53" customWidth="1"/>
    <col min="3336" max="3336" width="10.8984375" style="53" customWidth="1"/>
    <col min="3337" max="3584" width="9" style="53"/>
    <col min="3585" max="3585" width="3.69921875" style="53" customWidth="1"/>
    <col min="3586" max="3586" width="47.69921875" style="53" customWidth="1"/>
    <col min="3587" max="3587" width="5.5" style="53" customWidth="1"/>
    <col min="3588" max="3588" width="5" style="53" bestFit="1" customWidth="1"/>
    <col min="3589" max="3589" width="9.19921875" style="53" customWidth="1"/>
    <col min="3590" max="3590" width="9.69921875" style="53" customWidth="1"/>
    <col min="3591" max="3591" width="5.09765625" style="53" customWidth="1"/>
    <col min="3592" max="3592" width="10.8984375" style="53" customWidth="1"/>
    <col min="3593" max="3840" width="9" style="53"/>
    <col min="3841" max="3841" width="3.69921875" style="53" customWidth="1"/>
    <col min="3842" max="3842" width="47.69921875" style="53" customWidth="1"/>
    <col min="3843" max="3843" width="5.5" style="53" customWidth="1"/>
    <col min="3844" max="3844" width="5" style="53" bestFit="1" customWidth="1"/>
    <col min="3845" max="3845" width="9.19921875" style="53" customWidth="1"/>
    <col min="3846" max="3846" width="9.69921875" style="53" customWidth="1"/>
    <col min="3847" max="3847" width="5.09765625" style="53" customWidth="1"/>
    <col min="3848" max="3848" width="10.8984375" style="53" customWidth="1"/>
    <col min="3849" max="4096" width="9" style="53"/>
    <col min="4097" max="4097" width="3.69921875" style="53" customWidth="1"/>
    <col min="4098" max="4098" width="47.69921875" style="53" customWidth="1"/>
    <col min="4099" max="4099" width="5.5" style="53" customWidth="1"/>
    <col min="4100" max="4100" width="5" style="53" bestFit="1" customWidth="1"/>
    <col min="4101" max="4101" width="9.19921875" style="53" customWidth="1"/>
    <col min="4102" max="4102" width="9.69921875" style="53" customWidth="1"/>
    <col min="4103" max="4103" width="5.09765625" style="53" customWidth="1"/>
    <col min="4104" max="4104" width="10.8984375" style="53" customWidth="1"/>
    <col min="4105" max="4352" width="9" style="53"/>
    <col min="4353" max="4353" width="3.69921875" style="53" customWidth="1"/>
    <col min="4354" max="4354" width="47.69921875" style="53" customWidth="1"/>
    <col min="4355" max="4355" width="5.5" style="53" customWidth="1"/>
    <col min="4356" max="4356" width="5" style="53" bestFit="1" customWidth="1"/>
    <col min="4357" max="4357" width="9.19921875" style="53" customWidth="1"/>
    <col min="4358" max="4358" width="9.69921875" style="53" customWidth="1"/>
    <col min="4359" max="4359" width="5.09765625" style="53" customWidth="1"/>
    <col min="4360" max="4360" width="10.8984375" style="53" customWidth="1"/>
    <col min="4361" max="4608" width="9" style="53"/>
    <col min="4609" max="4609" width="3.69921875" style="53" customWidth="1"/>
    <col min="4610" max="4610" width="47.69921875" style="53" customWidth="1"/>
    <col min="4611" max="4611" width="5.5" style="53" customWidth="1"/>
    <col min="4612" max="4612" width="5" style="53" bestFit="1" customWidth="1"/>
    <col min="4613" max="4613" width="9.19921875" style="53" customWidth="1"/>
    <col min="4614" max="4614" width="9.69921875" style="53" customWidth="1"/>
    <col min="4615" max="4615" width="5.09765625" style="53" customWidth="1"/>
    <col min="4616" max="4616" width="10.8984375" style="53" customWidth="1"/>
    <col min="4617" max="4864" width="9" style="53"/>
    <col min="4865" max="4865" width="3.69921875" style="53" customWidth="1"/>
    <col min="4866" max="4866" width="47.69921875" style="53" customWidth="1"/>
    <col min="4867" max="4867" width="5.5" style="53" customWidth="1"/>
    <col min="4868" max="4868" width="5" style="53" bestFit="1" customWidth="1"/>
    <col min="4869" max="4869" width="9.19921875" style="53" customWidth="1"/>
    <col min="4870" max="4870" width="9.69921875" style="53" customWidth="1"/>
    <col min="4871" max="4871" width="5.09765625" style="53" customWidth="1"/>
    <col min="4872" max="4872" width="10.8984375" style="53" customWidth="1"/>
    <col min="4873" max="5120" width="9" style="53"/>
    <col min="5121" max="5121" width="3.69921875" style="53" customWidth="1"/>
    <col min="5122" max="5122" width="47.69921875" style="53" customWidth="1"/>
    <col min="5123" max="5123" width="5.5" style="53" customWidth="1"/>
    <col min="5124" max="5124" width="5" style="53" bestFit="1" customWidth="1"/>
    <col min="5125" max="5125" width="9.19921875" style="53" customWidth="1"/>
    <col min="5126" max="5126" width="9.69921875" style="53" customWidth="1"/>
    <col min="5127" max="5127" width="5.09765625" style="53" customWidth="1"/>
    <col min="5128" max="5128" width="10.8984375" style="53" customWidth="1"/>
    <col min="5129" max="5376" width="9" style="53"/>
    <col min="5377" max="5377" width="3.69921875" style="53" customWidth="1"/>
    <col min="5378" max="5378" width="47.69921875" style="53" customWidth="1"/>
    <col min="5379" max="5379" width="5.5" style="53" customWidth="1"/>
    <col min="5380" max="5380" width="5" style="53" bestFit="1" customWidth="1"/>
    <col min="5381" max="5381" width="9.19921875" style="53" customWidth="1"/>
    <col min="5382" max="5382" width="9.69921875" style="53" customWidth="1"/>
    <col min="5383" max="5383" width="5.09765625" style="53" customWidth="1"/>
    <col min="5384" max="5384" width="10.8984375" style="53" customWidth="1"/>
    <col min="5385" max="5632" width="9" style="53"/>
    <col min="5633" max="5633" width="3.69921875" style="53" customWidth="1"/>
    <col min="5634" max="5634" width="47.69921875" style="53" customWidth="1"/>
    <col min="5635" max="5635" width="5.5" style="53" customWidth="1"/>
    <col min="5636" max="5636" width="5" style="53" bestFit="1" customWidth="1"/>
    <col min="5637" max="5637" width="9.19921875" style="53" customWidth="1"/>
    <col min="5638" max="5638" width="9.69921875" style="53" customWidth="1"/>
    <col min="5639" max="5639" width="5.09765625" style="53" customWidth="1"/>
    <col min="5640" max="5640" width="10.8984375" style="53" customWidth="1"/>
    <col min="5641" max="5888" width="9" style="53"/>
    <col min="5889" max="5889" width="3.69921875" style="53" customWidth="1"/>
    <col min="5890" max="5890" width="47.69921875" style="53" customWidth="1"/>
    <col min="5891" max="5891" width="5.5" style="53" customWidth="1"/>
    <col min="5892" max="5892" width="5" style="53" bestFit="1" customWidth="1"/>
    <col min="5893" max="5893" width="9.19921875" style="53" customWidth="1"/>
    <col min="5894" max="5894" width="9.69921875" style="53" customWidth="1"/>
    <col min="5895" max="5895" width="5.09765625" style="53" customWidth="1"/>
    <col min="5896" max="5896" width="10.8984375" style="53" customWidth="1"/>
    <col min="5897" max="6144" width="9" style="53"/>
    <col min="6145" max="6145" width="3.69921875" style="53" customWidth="1"/>
    <col min="6146" max="6146" width="47.69921875" style="53" customWidth="1"/>
    <col min="6147" max="6147" width="5.5" style="53" customWidth="1"/>
    <col min="6148" max="6148" width="5" style="53" bestFit="1" customWidth="1"/>
    <col min="6149" max="6149" width="9.19921875" style="53" customWidth="1"/>
    <col min="6150" max="6150" width="9.69921875" style="53" customWidth="1"/>
    <col min="6151" max="6151" width="5.09765625" style="53" customWidth="1"/>
    <col min="6152" max="6152" width="10.8984375" style="53" customWidth="1"/>
    <col min="6153" max="6400" width="9" style="53"/>
    <col min="6401" max="6401" width="3.69921875" style="53" customWidth="1"/>
    <col min="6402" max="6402" width="47.69921875" style="53" customWidth="1"/>
    <col min="6403" max="6403" width="5.5" style="53" customWidth="1"/>
    <col min="6404" max="6404" width="5" style="53" bestFit="1" customWidth="1"/>
    <col min="6405" max="6405" width="9.19921875" style="53" customWidth="1"/>
    <col min="6406" max="6406" width="9.69921875" style="53" customWidth="1"/>
    <col min="6407" max="6407" width="5.09765625" style="53" customWidth="1"/>
    <col min="6408" max="6408" width="10.8984375" style="53" customWidth="1"/>
    <col min="6409" max="6656" width="9" style="53"/>
    <col min="6657" max="6657" width="3.69921875" style="53" customWidth="1"/>
    <col min="6658" max="6658" width="47.69921875" style="53" customWidth="1"/>
    <col min="6659" max="6659" width="5.5" style="53" customWidth="1"/>
    <col min="6660" max="6660" width="5" style="53" bestFit="1" customWidth="1"/>
    <col min="6661" max="6661" width="9.19921875" style="53" customWidth="1"/>
    <col min="6662" max="6662" width="9.69921875" style="53" customWidth="1"/>
    <col min="6663" max="6663" width="5.09765625" style="53" customWidth="1"/>
    <col min="6664" max="6664" width="10.8984375" style="53" customWidth="1"/>
    <col min="6665" max="6912" width="9" style="53"/>
    <col min="6913" max="6913" width="3.69921875" style="53" customWidth="1"/>
    <col min="6914" max="6914" width="47.69921875" style="53" customWidth="1"/>
    <col min="6915" max="6915" width="5.5" style="53" customWidth="1"/>
    <col min="6916" max="6916" width="5" style="53" bestFit="1" customWidth="1"/>
    <col min="6917" max="6917" width="9.19921875" style="53" customWidth="1"/>
    <col min="6918" max="6918" width="9.69921875" style="53" customWidth="1"/>
    <col min="6919" max="6919" width="5.09765625" style="53" customWidth="1"/>
    <col min="6920" max="6920" width="10.8984375" style="53" customWidth="1"/>
    <col min="6921" max="7168" width="9" style="53"/>
    <col min="7169" max="7169" width="3.69921875" style="53" customWidth="1"/>
    <col min="7170" max="7170" width="47.69921875" style="53" customWidth="1"/>
    <col min="7171" max="7171" width="5.5" style="53" customWidth="1"/>
    <col min="7172" max="7172" width="5" style="53" bestFit="1" customWidth="1"/>
    <col min="7173" max="7173" width="9.19921875" style="53" customWidth="1"/>
    <col min="7174" max="7174" width="9.69921875" style="53" customWidth="1"/>
    <col min="7175" max="7175" width="5.09765625" style="53" customWidth="1"/>
    <col min="7176" max="7176" width="10.8984375" style="53" customWidth="1"/>
    <col min="7177" max="7424" width="9" style="53"/>
    <col min="7425" max="7425" width="3.69921875" style="53" customWidth="1"/>
    <col min="7426" max="7426" width="47.69921875" style="53" customWidth="1"/>
    <col min="7427" max="7427" width="5.5" style="53" customWidth="1"/>
    <col min="7428" max="7428" width="5" style="53" bestFit="1" customWidth="1"/>
    <col min="7429" max="7429" width="9.19921875" style="53" customWidth="1"/>
    <col min="7430" max="7430" width="9.69921875" style="53" customWidth="1"/>
    <col min="7431" max="7431" width="5.09765625" style="53" customWidth="1"/>
    <col min="7432" max="7432" width="10.8984375" style="53" customWidth="1"/>
    <col min="7433" max="7680" width="9" style="53"/>
    <col min="7681" max="7681" width="3.69921875" style="53" customWidth="1"/>
    <col min="7682" max="7682" width="47.69921875" style="53" customWidth="1"/>
    <col min="7683" max="7683" width="5.5" style="53" customWidth="1"/>
    <col min="7684" max="7684" width="5" style="53" bestFit="1" customWidth="1"/>
    <col min="7685" max="7685" width="9.19921875" style="53" customWidth="1"/>
    <col min="7686" max="7686" width="9.69921875" style="53" customWidth="1"/>
    <col min="7687" max="7687" width="5.09765625" style="53" customWidth="1"/>
    <col min="7688" max="7688" width="10.8984375" style="53" customWidth="1"/>
    <col min="7689" max="7936" width="9" style="53"/>
    <col min="7937" max="7937" width="3.69921875" style="53" customWidth="1"/>
    <col min="7938" max="7938" width="47.69921875" style="53" customWidth="1"/>
    <col min="7939" max="7939" width="5.5" style="53" customWidth="1"/>
    <col min="7940" max="7940" width="5" style="53" bestFit="1" customWidth="1"/>
    <col min="7941" max="7941" width="9.19921875" style="53" customWidth="1"/>
    <col min="7942" max="7942" width="9.69921875" style="53" customWidth="1"/>
    <col min="7943" max="7943" width="5.09765625" style="53" customWidth="1"/>
    <col min="7944" max="7944" width="10.8984375" style="53" customWidth="1"/>
    <col min="7945" max="8192" width="9" style="53"/>
    <col min="8193" max="8193" width="3.69921875" style="53" customWidth="1"/>
    <col min="8194" max="8194" width="47.69921875" style="53" customWidth="1"/>
    <col min="8195" max="8195" width="5.5" style="53" customWidth="1"/>
    <col min="8196" max="8196" width="5" style="53" bestFit="1" customWidth="1"/>
    <col min="8197" max="8197" width="9.19921875" style="53" customWidth="1"/>
    <col min="8198" max="8198" width="9.69921875" style="53" customWidth="1"/>
    <col min="8199" max="8199" width="5.09765625" style="53" customWidth="1"/>
    <col min="8200" max="8200" width="10.8984375" style="53" customWidth="1"/>
    <col min="8201" max="8448" width="9" style="53"/>
    <col min="8449" max="8449" width="3.69921875" style="53" customWidth="1"/>
    <col min="8450" max="8450" width="47.69921875" style="53" customWidth="1"/>
    <col min="8451" max="8451" width="5.5" style="53" customWidth="1"/>
    <col min="8452" max="8452" width="5" style="53" bestFit="1" customWidth="1"/>
    <col min="8453" max="8453" width="9.19921875" style="53" customWidth="1"/>
    <col min="8454" max="8454" width="9.69921875" style="53" customWidth="1"/>
    <col min="8455" max="8455" width="5.09765625" style="53" customWidth="1"/>
    <col min="8456" max="8456" width="10.8984375" style="53" customWidth="1"/>
    <col min="8457" max="8704" width="9" style="53"/>
    <col min="8705" max="8705" width="3.69921875" style="53" customWidth="1"/>
    <col min="8706" max="8706" width="47.69921875" style="53" customWidth="1"/>
    <col min="8707" max="8707" width="5.5" style="53" customWidth="1"/>
    <col min="8708" max="8708" width="5" style="53" bestFit="1" customWidth="1"/>
    <col min="8709" max="8709" width="9.19921875" style="53" customWidth="1"/>
    <col min="8710" max="8710" width="9.69921875" style="53" customWidth="1"/>
    <col min="8711" max="8711" width="5.09765625" style="53" customWidth="1"/>
    <col min="8712" max="8712" width="10.8984375" style="53" customWidth="1"/>
    <col min="8713" max="8960" width="9" style="53"/>
    <col min="8961" max="8961" width="3.69921875" style="53" customWidth="1"/>
    <col min="8962" max="8962" width="47.69921875" style="53" customWidth="1"/>
    <col min="8963" max="8963" width="5.5" style="53" customWidth="1"/>
    <col min="8964" max="8964" width="5" style="53" bestFit="1" customWidth="1"/>
    <col min="8965" max="8965" width="9.19921875" style="53" customWidth="1"/>
    <col min="8966" max="8966" width="9.69921875" style="53" customWidth="1"/>
    <col min="8967" max="8967" width="5.09765625" style="53" customWidth="1"/>
    <col min="8968" max="8968" width="10.8984375" style="53" customWidth="1"/>
    <col min="8969" max="9216" width="9" style="53"/>
    <col min="9217" max="9217" width="3.69921875" style="53" customWidth="1"/>
    <col min="9218" max="9218" width="47.69921875" style="53" customWidth="1"/>
    <col min="9219" max="9219" width="5.5" style="53" customWidth="1"/>
    <col min="9220" max="9220" width="5" style="53" bestFit="1" customWidth="1"/>
    <col min="9221" max="9221" width="9.19921875" style="53" customWidth="1"/>
    <col min="9222" max="9222" width="9.69921875" style="53" customWidth="1"/>
    <col min="9223" max="9223" width="5.09765625" style="53" customWidth="1"/>
    <col min="9224" max="9224" width="10.8984375" style="53" customWidth="1"/>
    <col min="9225" max="9472" width="9" style="53"/>
    <col min="9473" max="9473" width="3.69921875" style="53" customWidth="1"/>
    <col min="9474" max="9474" width="47.69921875" style="53" customWidth="1"/>
    <col min="9475" max="9475" width="5.5" style="53" customWidth="1"/>
    <col min="9476" max="9476" width="5" style="53" bestFit="1" customWidth="1"/>
    <col min="9477" max="9477" width="9.19921875" style="53" customWidth="1"/>
    <col min="9478" max="9478" width="9.69921875" style="53" customWidth="1"/>
    <col min="9479" max="9479" width="5.09765625" style="53" customWidth="1"/>
    <col min="9480" max="9480" width="10.8984375" style="53" customWidth="1"/>
    <col min="9481" max="9728" width="9" style="53"/>
    <col min="9729" max="9729" width="3.69921875" style="53" customWidth="1"/>
    <col min="9730" max="9730" width="47.69921875" style="53" customWidth="1"/>
    <col min="9731" max="9731" width="5.5" style="53" customWidth="1"/>
    <col min="9732" max="9732" width="5" style="53" bestFit="1" customWidth="1"/>
    <col min="9733" max="9733" width="9.19921875" style="53" customWidth="1"/>
    <col min="9734" max="9734" width="9.69921875" style="53" customWidth="1"/>
    <col min="9735" max="9735" width="5.09765625" style="53" customWidth="1"/>
    <col min="9736" max="9736" width="10.8984375" style="53" customWidth="1"/>
    <col min="9737" max="9984" width="9" style="53"/>
    <col min="9985" max="9985" width="3.69921875" style="53" customWidth="1"/>
    <col min="9986" max="9986" width="47.69921875" style="53" customWidth="1"/>
    <col min="9987" max="9987" width="5.5" style="53" customWidth="1"/>
    <col min="9988" max="9988" width="5" style="53" bestFit="1" customWidth="1"/>
    <col min="9989" max="9989" width="9.19921875" style="53" customWidth="1"/>
    <col min="9990" max="9990" width="9.69921875" style="53" customWidth="1"/>
    <col min="9991" max="9991" width="5.09765625" style="53" customWidth="1"/>
    <col min="9992" max="9992" width="10.8984375" style="53" customWidth="1"/>
    <col min="9993" max="10240" width="9" style="53"/>
    <col min="10241" max="10241" width="3.69921875" style="53" customWidth="1"/>
    <col min="10242" max="10242" width="47.69921875" style="53" customWidth="1"/>
    <col min="10243" max="10243" width="5.5" style="53" customWidth="1"/>
    <col min="10244" max="10244" width="5" style="53" bestFit="1" customWidth="1"/>
    <col min="10245" max="10245" width="9.19921875" style="53" customWidth="1"/>
    <col min="10246" max="10246" width="9.69921875" style="53" customWidth="1"/>
    <col min="10247" max="10247" width="5.09765625" style="53" customWidth="1"/>
    <col min="10248" max="10248" width="10.8984375" style="53" customWidth="1"/>
    <col min="10249" max="10496" width="9" style="53"/>
    <col min="10497" max="10497" width="3.69921875" style="53" customWidth="1"/>
    <col min="10498" max="10498" width="47.69921875" style="53" customWidth="1"/>
    <col min="10499" max="10499" width="5.5" style="53" customWidth="1"/>
    <col min="10500" max="10500" width="5" style="53" bestFit="1" customWidth="1"/>
    <col min="10501" max="10501" width="9.19921875" style="53" customWidth="1"/>
    <col min="10502" max="10502" width="9.69921875" style="53" customWidth="1"/>
    <col min="10503" max="10503" width="5.09765625" style="53" customWidth="1"/>
    <col min="10504" max="10504" width="10.8984375" style="53" customWidth="1"/>
    <col min="10505" max="10752" width="9" style="53"/>
    <col min="10753" max="10753" width="3.69921875" style="53" customWidth="1"/>
    <col min="10754" max="10754" width="47.69921875" style="53" customWidth="1"/>
    <col min="10755" max="10755" width="5.5" style="53" customWidth="1"/>
    <col min="10756" max="10756" width="5" style="53" bestFit="1" customWidth="1"/>
    <col min="10757" max="10757" width="9.19921875" style="53" customWidth="1"/>
    <col min="10758" max="10758" width="9.69921875" style="53" customWidth="1"/>
    <col min="10759" max="10759" width="5.09765625" style="53" customWidth="1"/>
    <col min="10760" max="10760" width="10.8984375" style="53" customWidth="1"/>
    <col min="10761" max="11008" width="9" style="53"/>
    <col min="11009" max="11009" width="3.69921875" style="53" customWidth="1"/>
    <col min="11010" max="11010" width="47.69921875" style="53" customWidth="1"/>
    <col min="11011" max="11011" width="5.5" style="53" customWidth="1"/>
    <col min="11012" max="11012" width="5" style="53" bestFit="1" customWidth="1"/>
    <col min="11013" max="11013" width="9.19921875" style="53" customWidth="1"/>
    <col min="11014" max="11014" width="9.69921875" style="53" customWidth="1"/>
    <col min="11015" max="11015" width="5.09765625" style="53" customWidth="1"/>
    <col min="11016" max="11016" width="10.8984375" style="53" customWidth="1"/>
    <col min="11017" max="11264" width="9" style="53"/>
    <col min="11265" max="11265" width="3.69921875" style="53" customWidth="1"/>
    <col min="11266" max="11266" width="47.69921875" style="53" customWidth="1"/>
    <col min="11267" max="11267" width="5.5" style="53" customWidth="1"/>
    <col min="11268" max="11268" width="5" style="53" bestFit="1" customWidth="1"/>
    <col min="11269" max="11269" width="9.19921875" style="53" customWidth="1"/>
    <col min="11270" max="11270" width="9.69921875" style="53" customWidth="1"/>
    <col min="11271" max="11271" width="5.09765625" style="53" customWidth="1"/>
    <col min="11272" max="11272" width="10.8984375" style="53" customWidth="1"/>
    <col min="11273" max="11520" width="9" style="53"/>
    <col min="11521" max="11521" width="3.69921875" style="53" customWidth="1"/>
    <col min="11522" max="11522" width="47.69921875" style="53" customWidth="1"/>
    <col min="11523" max="11523" width="5.5" style="53" customWidth="1"/>
    <col min="11524" max="11524" width="5" style="53" bestFit="1" customWidth="1"/>
    <col min="11525" max="11525" width="9.19921875" style="53" customWidth="1"/>
    <col min="11526" max="11526" width="9.69921875" style="53" customWidth="1"/>
    <col min="11527" max="11527" width="5.09765625" style="53" customWidth="1"/>
    <col min="11528" max="11528" width="10.8984375" style="53" customWidth="1"/>
    <col min="11529" max="11776" width="9" style="53"/>
    <col min="11777" max="11777" width="3.69921875" style="53" customWidth="1"/>
    <col min="11778" max="11778" width="47.69921875" style="53" customWidth="1"/>
    <col min="11779" max="11779" width="5.5" style="53" customWidth="1"/>
    <col min="11780" max="11780" width="5" style="53" bestFit="1" customWidth="1"/>
    <col min="11781" max="11781" width="9.19921875" style="53" customWidth="1"/>
    <col min="11782" max="11782" width="9.69921875" style="53" customWidth="1"/>
    <col min="11783" max="11783" width="5.09765625" style="53" customWidth="1"/>
    <col min="11784" max="11784" width="10.8984375" style="53" customWidth="1"/>
    <col min="11785" max="12032" width="9" style="53"/>
    <col min="12033" max="12033" width="3.69921875" style="53" customWidth="1"/>
    <col min="12034" max="12034" width="47.69921875" style="53" customWidth="1"/>
    <col min="12035" max="12035" width="5.5" style="53" customWidth="1"/>
    <col min="12036" max="12036" width="5" style="53" bestFit="1" customWidth="1"/>
    <col min="12037" max="12037" width="9.19921875" style="53" customWidth="1"/>
    <col min="12038" max="12038" width="9.69921875" style="53" customWidth="1"/>
    <col min="12039" max="12039" width="5.09765625" style="53" customWidth="1"/>
    <col min="12040" max="12040" width="10.8984375" style="53" customWidth="1"/>
    <col min="12041" max="12288" width="9" style="53"/>
    <col min="12289" max="12289" width="3.69921875" style="53" customWidth="1"/>
    <col min="12290" max="12290" width="47.69921875" style="53" customWidth="1"/>
    <col min="12291" max="12291" width="5.5" style="53" customWidth="1"/>
    <col min="12292" max="12292" width="5" style="53" bestFit="1" customWidth="1"/>
    <col min="12293" max="12293" width="9.19921875" style="53" customWidth="1"/>
    <col min="12294" max="12294" width="9.69921875" style="53" customWidth="1"/>
    <col min="12295" max="12295" width="5.09765625" style="53" customWidth="1"/>
    <col min="12296" max="12296" width="10.8984375" style="53" customWidth="1"/>
    <col min="12297" max="12544" width="9" style="53"/>
    <col min="12545" max="12545" width="3.69921875" style="53" customWidth="1"/>
    <col min="12546" max="12546" width="47.69921875" style="53" customWidth="1"/>
    <col min="12547" max="12547" width="5.5" style="53" customWidth="1"/>
    <col min="12548" max="12548" width="5" style="53" bestFit="1" customWidth="1"/>
    <col min="12549" max="12549" width="9.19921875" style="53" customWidth="1"/>
    <col min="12550" max="12550" width="9.69921875" style="53" customWidth="1"/>
    <col min="12551" max="12551" width="5.09765625" style="53" customWidth="1"/>
    <col min="12552" max="12552" width="10.8984375" style="53" customWidth="1"/>
    <col min="12553" max="12800" width="9" style="53"/>
    <col min="12801" max="12801" width="3.69921875" style="53" customWidth="1"/>
    <col min="12802" max="12802" width="47.69921875" style="53" customWidth="1"/>
    <col min="12803" max="12803" width="5.5" style="53" customWidth="1"/>
    <col min="12804" max="12804" width="5" style="53" bestFit="1" customWidth="1"/>
    <col min="12805" max="12805" width="9.19921875" style="53" customWidth="1"/>
    <col min="12806" max="12806" width="9.69921875" style="53" customWidth="1"/>
    <col min="12807" max="12807" width="5.09765625" style="53" customWidth="1"/>
    <col min="12808" max="12808" width="10.8984375" style="53" customWidth="1"/>
    <col min="12809" max="13056" width="9" style="53"/>
    <col min="13057" max="13057" width="3.69921875" style="53" customWidth="1"/>
    <col min="13058" max="13058" width="47.69921875" style="53" customWidth="1"/>
    <col min="13059" max="13059" width="5.5" style="53" customWidth="1"/>
    <col min="13060" max="13060" width="5" style="53" bestFit="1" customWidth="1"/>
    <col min="13061" max="13061" width="9.19921875" style="53" customWidth="1"/>
    <col min="13062" max="13062" width="9.69921875" style="53" customWidth="1"/>
    <col min="13063" max="13063" width="5.09765625" style="53" customWidth="1"/>
    <col min="13064" max="13064" width="10.8984375" style="53" customWidth="1"/>
    <col min="13065" max="13312" width="9" style="53"/>
    <col min="13313" max="13313" width="3.69921875" style="53" customWidth="1"/>
    <col min="13314" max="13314" width="47.69921875" style="53" customWidth="1"/>
    <col min="13315" max="13315" width="5.5" style="53" customWidth="1"/>
    <col min="13316" max="13316" width="5" style="53" bestFit="1" customWidth="1"/>
    <col min="13317" max="13317" width="9.19921875" style="53" customWidth="1"/>
    <col min="13318" max="13318" width="9.69921875" style="53" customWidth="1"/>
    <col min="13319" max="13319" width="5.09765625" style="53" customWidth="1"/>
    <col min="13320" max="13320" width="10.8984375" style="53" customWidth="1"/>
    <col min="13321" max="13568" width="9" style="53"/>
    <col min="13569" max="13569" width="3.69921875" style="53" customWidth="1"/>
    <col min="13570" max="13570" width="47.69921875" style="53" customWidth="1"/>
    <col min="13571" max="13571" width="5.5" style="53" customWidth="1"/>
    <col min="13572" max="13572" width="5" style="53" bestFit="1" customWidth="1"/>
    <col min="13573" max="13573" width="9.19921875" style="53" customWidth="1"/>
    <col min="13574" max="13574" width="9.69921875" style="53" customWidth="1"/>
    <col min="13575" max="13575" width="5.09765625" style="53" customWidth="1"/>
    <col min="13576" max="13576" width="10.8984375" style="53" customWidth="1"/>
    <col min="13577" max="13824" width="9" style="53"/>
    <col min="13825" max="13825" width="3.69921875" style="53" customWidth="1"/>
    <col min="13826" max="13826" width="47.69921875" style="53" customWidth="1"/>
    <col min="13827" max="13827" width="5.5" style="53" customWidth="1"/>
    <col min="13828" max="13828" width="5" style="53" bestFit="1" customWidth="1"/>
    <col min="13829" max="13829" width="9.19921875" style="53" customWidth="1"/>
    <col min="13830" max="13830" width="9.69921875" style="53" customWidth="1"/>
    <col min="13831" max="13831" width="5.09765625" style="53" customWidth="1"/>
    <col min="13832" max="13832" width="10.8984375" style="53" customWidth="1"/>
    <col min="13833" max="14080" width="9" style="53"/>
    <col min="14081" max="14081" width="3.69921875" style="53" customWidth="1"/>
    <col min="14082" max="14082" width="47.69921875" style="53" customWidth="1"/>
    <col min="14083" max="14083" width="5.5" style="53" customWidth="1"/>
    <col min="14084" max="14084" width="5" style="53" bestFit="1" customWidth="1"/>
    <col min="14085" max="14085" width="9.19921875" style="53" customWidth="1"/>
    <col min="14086" max="14086" width="9.69921875" style="53" customWidth="1"/>
    <col min="14087" max="14087" width="5.09765625" style="53" customWidth="1"/>
    <col min="14088" max="14088" width="10.8984375" style="53" customWidth="1"/>
    <col min="14089" max="14336" width="9" style="53"/>
    <col min="14337" max="14337" width="3.69921875" style="53" customWidth="1"/>
    <col min="14338" max="14338" width="47.69921875" style="53" customWidth="1"/>
    <col min="14339" max="14339" width="5.5" style="53" customWidth="1"/>
    <col min="14340" max="14340" width="5" style="53" bestFit="1" customWidth="1"/>
    <col min="14341" max="14341" width="9.19921875" style="53" customWidth="1"/>
    <col min="14342" max="14342" width="9.69921875" style="53" customWidth="1"/>
    <col min="14343" max="14343" width="5.09765625" style="53" customWidth="1"/>
    <col min="14344" max="14344" width="10.8984375" style="53" customWidth="1"/>
    <col min="14345" max="14592" width="9" style="53"/>
    <col min="14593" max="14593" width="3.69921875" style="53" customWidth="1"/>
    <col min="14594" max="14594" width="47.69921875" style="53" customWidth="1"/>
    <col min="14595" max="14595" width="5.5" style="53" customWidth="1"/>
    <col min="14596" max="14596" width="5" style="53" bestFit="1" customWidth="1"/>
    <col min="14597" max="14597" width="9.19921875" style="53" customWidth="1"/>
    <col min="14598" max="14598" width="9.69921875" style="53" customWidth="1"/>
    <col min="14599" max="14599" width="5.09765625" style="53" customWidth="1"/>
    <col min="14600" max="14600" width="10.8984375" style="53" customWidth="1"/>
    <col min="14601" max="14848" width="9" style="53"/>
    <col min="14849" max="14849" width="3.69921875" style="53" customWidth="1"/>
    <col min="14850" max="14850" width="47.69921875" style="53" customWidth="1"/>
    <col min="14851" max="14851" width="5.5" style="53" customWidth="1"/>
    <col min="14852" max="14852" width="5" style="53" bestFit="1" customWidth="1"/>
    <col min="14853" max="14853" width="9.19921875" style="53" customWidth="1"/>
    <col min="14854" max="14854" width="9.69921875" style="53" customWidth="1"/>
    <col min="14855" max="14855" width="5.09765625" style="53" customWidth="1"/>
    <col min="14856" max="14856" width="10.8984375" style="53" customWidth="1"/>
    <col min="14857" max="15104" width="9" style="53"/>
    <col min="15105" max="15105" width="3.69921875" style="53" customWidth="1"/>
    <col min="15106" max="15106" width="47.69921875" style="53" customWidth="1"/>
    <col min="15107" max="15107" width="5.5" style="53" customWidth="1"/>
    <col min="15108" max="15108" width="5" style="53" bestFit="1" customWidth="1"/>
    <col min="15109" max="15109" width="9.19921875" style="53" customWidth="1"/>
    <col min="15110" max="15110" width="9.69921875" style="53" customWidth="1"/>
    <col min="15111" max="15111" width="5.09765625" style="53" customWidth="1"/>
    <col min="15112" max="15112" width="10.8984375" style="53" customWidth="1"/>
    <col min="15113" max="15360" width="9" style="53"/>
    <col min="15361" max="15361" width="3.69921875" style="53" customWidth="1"/>
    <col min="15362" max="15362" width="47.69921875" style="53" customWidth="1"/>
    <col min="15363" max="15363" width="5.5" style="53" customWidth="1"/>
    <col min="15364" max="15364" width="5" style="53" bestFit="1" customWidth="1"/>
    <col min="15365" max="15365" width="9.19921875" style="53" customWidth="1"/>
    <col min="15366" max="15366" width="9.69921875" style="53" customWidth="1"/>
    <col min="15367" max="15367" width="5.09765625" style="53" customWidth="1"/>
    <col min="15368" max="15368" width="10.8984375" style="53" customWidth="1"/>
    <col min="15369" max="15616" width="9" style="53"/>
    <col min="15617" max="15617" width="3.69921875" style="53" customWidth="1"/>
    <col min="15618" max="15618" width="47.69921875" style="53" customWidth="1"/>
    <col min="15619" max="15619" width="5.5" style="53" customWidth="1"/>
    <col min="15620" max="15620" width="5" style="53" bestFit="1" customWidth="1"/>
    <col min="15621" max="15621" width="9.19921875" style="53" customWidth="1"/>
    <col min="15622" max="15622" width="9.69921875" style="53" customWidth="1"/>
    <col min="15623" max="15623" width="5.09765625" style="53" customWidth="1"/>
    <col min="15624" max="15624" width="10.8984375" style="53" customWidth="1"/>
    <col min="15625" max="15872" width="9" style="53"/>
    <col min="15873" max="15873" width="3.69921875" style="53" customWidth="1"/>
    <col min="15874" max="15874" width="47.69921875" style="53" customWidth="1"/>
    <col min="15875" max="15875" width="5.5" style="53" customWidth="1"/>
    <col min="15876" max="15876" width="5" style="53" bestFit="1" customWidth="1"/>
    <col min="15877" max="15877" width="9.19921875" style="53" customWidth="1"/>
    <col min="15878" max="15878" width="9.69921875" style="53" customWidth="1"/>
    <col min="15879" max="15879" width="5.09765625" style="53" customWidth="1"/>
    <col min="15880" max="15880" width="10.8984375" style="53" customWidth="1"/>
    <col min="15881" max="16128" width="9" style="53"/>
    <col min="16129" max="16129" width="3.69921875" style="53" customWidth="1"/>
    <col min="16130" max="16130" width="47.69921875" style="53" customWidth="1"/>
    <col min="16131" max="16131" width="5.5" style="53" customWidth="1"/>
    <col min="16132" max="16132" width="5" style="53" bestFit="1" customWidth="1"/>
    <col min="16133" max="16133" width="9.19921875" style="53" customWidth="1"/>
    <col min="16134" max="16134" width="9.69921875" style="53" customWidth="1"/>
    <col min="16135" max="16135" width="5.09765625" style="53" customWidth="1"/>
    <col min="16136" max="16136" width="10.8984375" style="53" customWidth="1"/>
    <col min="16137" max="16384" width="9" style="53"/>
  </cols>
  <sheetData>
    <row r="1" spans="1:9" s="47" customFormat="1" ht="27" thickBot="1" x14ac:dyDescent="0.3">
      <c r="A1" s="227" t="s">
        <v>79</v>
      </c>
      <c r="B1" s="228" t="s">
        <v>80</v>
      </c>
      <c r="C1" s="229" t="s">
        <v>81</v>
      </c>
      <c r="D1" s="230" t="s">
        <v>82</v>
      </c>
      <c r="E1" s="231" t="s">
        <v>83</v>
      </c>
      <c r="F1" s="232" t="s">
        <v>84</v>
      </c>
      <c r="G1" s="48"/>
    </row>
    <row r="2" spans="1:9" s="55" customFormat="1" x14ac:dyDescent="0.25">
      <c r="B2" s="54"/>
      <c r="C2" s="54"/>
      <c r="D2" s="54"/>
      <c r="G2" s="54"/>
    </row>
    <row r="3" spans="1:9" s="55" customFormat="1" x14ac:dyDescent="0.25">
      <c r="A3" s="357"/>
      <c r="B3" s="49" t="s">
        <v>166</v>
      </c>
      <c r="C3" s="358"/>
      <c r="D3" s="359"/>
      <c r="E3" s="360"/>
      <c r="F3" s="360"/>
      <c r="G3" s="54"/>
    </row>
    <row r="4" spans="1:9" s="50" customFormat="1" ht="39.6" x14ac:dyDescent="0.25">
      <c r="A4" s="366"/>
      <c r="B4" s="367" t="s">
        <v>167</v>
      </c>
      <c r="C4" s="368"/>
      <c r="D4" s="369"/>
      <c r="E4" s="369"/>
      <c r="F4" s="370"/>
    </row>
    <row r="5" spans="1:9" s="50" customFormat="1" x14ac:dyDescent="0.25">
      <c r="A5" s="56"/>
      <c r="B5" s="51"/>
      <c r="C5" s="57"/>
      <c r="D5" s="58"/>
      <c r="E5" s="58"/>
      <c r="F5" s="59"/>
    </row>
    <row r="6" spans="1:9" s="50" customFormat="1" ht="26.4" x14ac:dyDescent="0.25">
      <c r="A6" s="60"/>
      <c r="B6" s="61" t="s">
        <v>168</v>
      </c>
      <c r="C6" s="54"/>
      <c r="D6" s="62"/>
      <c r="E6" s="63"/>
      <c r="F6" s="63"/>
    </row>
    <row r="7" spans="1:9" s="50" customFormat="1" x14ac:dyDescent="0.25">
      <c r="A7" s="60"/>
      <c r="B7" s="64" t="s">
        <v>169</v>
      </c>
      <c r="C7" s="54"/>
      <c r="D7" s="62"/>
      <c r="E7" s="63"/>
      <c r="F7" s="63"/>
    </row>
    <row r="8" spans="1:9" s="50" customFormat="1" x14ac:dyDescent="0.25">
      <c r="A8" s="60"/>
      <c r="B8" s="65" t="s">
        <v>170</v>
      </c>
      <c r="C8" s="54"/>
      <c r="D8" s="62"/>
      <c r="E8" s="63"/>
      <c r="F8" s="63"/>
    </row>
    <row r="9" spans="1:9" s="50" customFormat="1" x14ac:dyDescent="0.25">
      <c r="A9" s="60"/>
      <c r="B9" s="65" t="s">
        <v>171</v>
      </c>
      <c r="C9" s="54"/>
      <c r="D9" s="62"/>
      <c r="E9" s="63"/>
      <c r="F9" s="63"/>
    </row>
    <row r="10" spans="1:9" s="50" customFormat="1" x14ac:dyDescent="0.25">
      <c r="A10" s="60"/>
      <c r="B10" s="65" t="s">
        <v>172</v>
      </c>
      <c r="C10" s="54"/>
      <c r="D10" s="62"/>
      <c r="E10" s="63"/>
      <c r="F10" s="63"/>
    </row>
    <row r="11" spans="1:9" s="50" customFormat="1" ht="26.4" x14ac:dyDescent="0.25">
      <c r="A11" s="60"/>
      <c r="B11" s="65" t="s">
        <v>173</v>
      </c>
      <c r="C11" s="54"/>
      <c r="D11" s="62"/>
      <c r="E11" s="63"/>
      <c r="F11" s="63"/>
    </row>
    <row r="12" spans="1:9" s="50" customFormat="1" x14ac:dyDescent="0.25">
      <c r="A12" s="60"/>
      <c r="B12" s="65" t="s">
        <v>174</v>
      </c>
      <c r="C12" s="54"/>
      <c r="D12" s="62"/>
      <c r="E12" s="63"/>
      <c r="F12" s="63"/>
    </row>
    <row r="13" spans="1:9" s="50" customFormat="1" x14ac:dyDescent="0.25">
      <c r="A13" s="60"/>
      <c r="B13" s="65" t="s">
        <v>175</v>
      </c>
      <c r="C13" s="54"/>
      <c r="D13" s="62"/>
      <c r="E13" s="63"/>
      <c r="F13" s="63"/>
    </row>
    <row r="14" spans="1:9" s="50" customFormat="1" x14ac:dyDescent="0.25">
      <c r="A14" s="361"/>
      <c r="B14" s="362" t="s">
        <v>176</v>
      </c>
      <c r="C14" s="363"/>
      <c r="D14" s="364"/>
      <c r="E14" s="365"/>
      <c r="F14" s="365"/>
    </row>
    <row r="15" spans="1:9" s="75" customFormat="1" x14ac:dyDescent="0.25">
      <c r="A15" s="60"/>
      <c r="B15" s="65"/>
      <c r="C15" s="66"/>
      <c r="D15" s="62"/>
      <c r="E15" s="63"/>
      <c r="F15" s="63"/>
      <c r="G15" s="72"/>
      <c r="H15" s="73"/>
      <c r="I15" s="74"/>
    </row>
    <row r="16" spans="1:9" s="50" customFormat="1" x14ac:dyDescent="0.25">
      <c r="A16" s="67" t="s">
        <v>11</v>
      </c>
      <c r="B16" s="68" t="s">
        <v>412</v>
      </c>
      <c r="C16" s="69"/>
      <c r="D16" s="70"/>
      <c r="E16" s="71"/>
      <c r="F16" s="71"/>
    </row>
    <row r="17" spans="1:7" s="75" customFormat="1" ht="79.2" x14ac:dyDescent="0.25">
      <c r="A17" s="67"/>
      <c r="B17" s="76" t="s">
        <v>177</v>
      </c>
      <c r="C17" s="46"/>
      <c r="D17" s="46"/>
      <c r="E17" s="77"/>
      <c r="F17" s="77"/>
    </row>
    <row r="18" spans="1:7" s="75" customFormat="1" ht="39.6" x14ac:dyDescent="0.25">
      <c r="A18" s="67"/>
      <c r="B18" s="76" t="s">
        <v>178</v>
      </c>
      <c r="C18" s="78" t="s">
        <v>27</v>
      </c>
      <c r="D18" s="78">
        <v>1</v>
      </c>
      <c r="E18" s="79"/>
      <c r="F18" s="79"/>
    </row>
    <row r="19" spans="1:7" s="75" customFormat="1" x14ac:dyDescent="0.25">
      <c r="A19" s="67"/>
      <c r="B19" s="76" t="s">
        <v>179</v>
      </c>
      <c r="C19" s="78" t="s">
        <v>27</v>
      </c>
      <c r="D19" s="78">
        <v>3</v>
      </c>
      <c r="E19" s="79"/>
      <c r="F19" s="79"/>
    </row>
    <row r="20" spans="1:7" s="75" customFormat="1" x14ac:dyDescent="0.25">
      <c r="A20" s="67"/>
      <c r="B20" s="76" t="s">
        <v>180</v>
      </c>
      <c r="C20" s="78" t="s">
        <v>27</v>
      </c>
      <c r="D20" s="78">
        <v>3</v>
      </c>
      <c r="E20" s="79"/>
      <c r="F20" s="79"/>
    </row>
    <row r="21" spans="1:7" s="75" customFormat="1" ht="52.8" x14ac:dyDescent="0.25">
      <c r="A21" s="67"/>
      <c r="B21" s="76" t="s">
        <v>181</v>
      </c>
      <c r="C21" s="78" t="s">
        <v>44</v>
      </c>
      <c r="D21" s="78">
        <v>1</v>
      </c>
      <c r="E21" s="79"/>
      <c r="F21" s="79"/>
    </row>
    <row r="22" spans="1:7" s="75" customFormat="1" ht="26.4" x14ac:dyDescent="0.25">
      <c r="A22" s="67"/>
      <c r="B22" s="76" t="s">
        <v>182</v>
      </c>
      <c r="C22" s="78" t="s">
        <v>27</v>
      </c>
      <c r="D22" s="78">
        <v>2</v>
      </c>
      <c r="E22" s="79"/>
      <c r="F22" s="79"/>
      <c r="G22" s="79"/>
    </row>
    <row r="23" spans="1:7" s="75" customFormat="1" x14ac:dyDescent="0.25">
      <c r="A23" s="67"/>
      <c r="B23" s="76" t="s">
        <v>183</v>
      </c>
      <c r="C23" s="80" t="s">
        <v>27</v>
      </c>
      <c r="D23" s="78">
        <v>3</v>
      </c>
      <c r="F23" s="79"/>
      <c r="G23" s="79"/>
    </row>
    <row r="24" spans="1:7" s="75" customFormat="1" x14ac:dyDescent="0.25">
      <c r="A24" s="67"/>
      <c r="B24" s="76" t="s">
        <v>184</v>
      </c>
      <c r="C24" s="80" t="s">
        <v>27</v>
      </c>
      <c r="D24" s="78">
        <v>3</v>
      </c>
      <c r="F24" s="79"/>
      <c r="G24" s="79"/>
    </row>
    <row r="25" spans="1:7" s="75" customFormat="1" x14ac:dyDescent="0.25">
      <c r="A25" s="67"/>
      <c r="B25" s="76" t="s">
        <v>185</v>
      </c>
      <c r="C25" s="80" t="s">
        <v>27</v>
      </c>
      <c r="D25" s="78">
        <v>3</v>
      </c>
      <c r="F25" s="79"/>
      <c r="G25" s="79"/>
    </row>
    <row r="26" spans="1:7" s="75" customFormat="1" x14ac:dyDescent="0.25">
      <c r="A26" s="67"/>
      <c r="B26" s="76" t="s">
        <v>186</v>
      </c>
      <c r="C26" s="80" t="s">
        <v>27</v>
      </c>
      <c r="D26" s="78">
        <v>3</v>
      </c>
      <c r="F26" s="79"/>
      <c r="G26" s="79"/>
    </row>
    <row r="27" spans="1:7" s="75" customFormat="1" x14ac:dyDescent="0.25">
      <c r="A27" s="67"/>
      <c r="B27" s="76" t="s">
        <v>187</v>
      </c>
      <c r="C27" s="80" t="s">
        <v>27</v>
      </c>
      <c r="D27" s="78">
        <v>3</v>
      </c>
      <c r="F27" s="79"/>
      <c r="G27" s="79"/>
    </row>
    <row r="28" spans="1:7" s="75" customFormat="1" x14ac:dyDescent="0.25">
      <c r="A28" s="67"/>
      <c r="B28" s="76" t="s">
        <v>188</v>
      </c>
      <c r="C28" s="80" t="s">
        <v>27</v>
      </c>
      <c r="D28" s="78">
        <v>1</v>
      </c>
      <c r="F28" s="79"/>
      <c r="G28" s="79"/>
    </row>
    <row r="29" spans="1:7" s="75" customFormat="1" x14ac:dyDescent="0.25">
      <c r="A29" s="67"/>
      <c r="B29" s="76" t="s">
        <v>189</v>
      </c>
      <c r="C29" s="78" t="s">
        <v>27</v>
      </c>
      <c r="D29" s="78">
        <v>11</v>
      </c>
      <c r="F29" s="79"/>
    </row>
    <row r="30" spans="1:7" s="75" customFormat="1" x14ac:dyDescent="0.25">
      <c r="A30" s="67"/>
      <c r="B30" s="76" t="s">
        <v>190</v>
      </c>
      <c r="C30" s="78" t="s">
        <v>27</v>
      </c>
      <c r="D30" s="78">
        <v>1</v>
      </c>
      <c r="E30" s="79"/>
      <c r="F30" s="79"/>
    </row>
    <row r="31" spans="1:7" s="75" customFormat="1" x14ac:dyDescent="0.25">
      <c r="A31" s="67"/>
      <c r="B31" s="76" t="s">
        <v>191</v>
      </c>
      <c r="C31" s="78" t="s">
        <v>27</v>
      </c>
      <c r="D31" s="78">
        <v>1</v>
      </c>
      <c r="E31" s="78"/>
      <c r="F31" s="79"/>
    </row>
    <row r="32" spans="1:7" s="75" customFormat="1" x14ac:dyDescent="0.25">
      <c r="A32" s="67"/>
      <c r="B32" s="76" t="s">
        <v>192</v>
      </c>
      <c r="C32" s="78" t="s">
        <v>27</v>
      </c>
      <c r="D32" s="78">
        <v>1</v>
      </c>
      <c r="E32" s="78"/>
      <c r="F32" s="79"/>
    </row>
    <row r="33" spans="1:6" s="75" customFormat="1" x14ac:dyDescent="0.25">
      <c r="A33" s="67"/>
      <c r="B33" s="76" t="s">
        <v>193</v>
      </c>
      <c r="C33" s="78" t="s">
        <v>27</v>
      </c>
      <c r="D33" s="78">
        <v>6</v>
      </c>
      <c r="E33" s="78"/>
      <c r="F33" s="79"/>
    </row>
    <row r="34" spans="1:6" s="75" customFormat="1" x14ac:dyDescent="0.25">
      <c r="A34" s="67"/>
      <c r="B34" s="76" t="s">
        <v>194</v>
      </c>
      <c r="C34" s="78" t="s">
        <v>27</v>
      </c>
      <c r="D34" s="78">
        <v>1</v>
      </c>
      <c r="E34" s="78"/>
      <c r="F34" s="79"/>
    </row>
    <row r="35" spans="1:6" s="75" customFormat="1" x14ac:dyDescent="0.25">
      <c r="A35" s="67"/>
      <c r="B35" s="76" t="s">
        <v>195</v>
      </c>
      <c r="C35" s="78" t="s">
        <v>27</v>
      </c>
      <c r="D35" s="78">
        <v>9</v>
      </c>
      <c r="E35" s="78"/>
      <c r="F35" s="79"/>
    </row>
    <row r="36" spans="1:6" s="75" customFormat="1" x14ac:dyDescent="0.25">
      <c r="A36" s="67"/>
      <c r="B36" s="76" t="s">
        <v>196</v>
      </c>
      <c r="C36" s="78" t="s">
        <v>27</v>
      </c>
      <c r="D36" s="78">
        <v>17</v>
      </c>
      <c r="E36" s="78"/>
      <c r="F36" s="79"/>
    </row>
    <row r="37" spans="1:6" s="75" customFormat="1" x14ac:dyDescent="0.25">
      <c r="A37" s="67"/>
      <c r="B37" s="76" t="s">
        <v>197</v>
      </c>
      <c r="C37" s="78" t="s">
        <v>27</v>
      </c>
      <c r="D37" s="78">
        <v>9</v>
      </c>
      <c r="E37" s="78"/>
      <c r="F37" s="79"/>
    </row>
    <row r="38" spans="1:6" s="75" customFormat="1" x14ac:dyDescent="0.25">
      <c r="A38" s="67"/>
      <c r="B38" s="76" t="s">
        <v>198</v>
      </c>
      <c r="C38" s="78" t="s">
        <v>27</v>
      </c>
      <c r="D38" s="78">
        <v>9</v>
      </c>
      <c r="E38" s="78"/>
      <c r="F38" s="79"/>
    </row>
    <row r="39" spans="1:6" s="75" customFormat="1" x14ac:dyDescent="0.25">
      <c r="A39" s="67"/>
      <c r="B39" s="76" t="s">
        <v>199</v>
      </c>
      <c r="C39" s="78" t="s">
        <v>27</v>
      </c>
      <c r="D39" s="78">
        <v>1</v>
      </c>
      <c r="E39" s="78"/>
      <c r="F39" s="79"/>
    </row>
    <row r="40" spans="1:6" s="75" customFormat="1" ht="26.4" x14ac:dyDescent="0.25">
      <c r="A40" s="67"/>
      <c r="B40" s="76" t="s">
        <v>200</v>
      </c>
      <c r="C40" s="78" t="s">
        <v>27</v>
      </c>
      <c r="D40" s="78">
        <v>1</v>
      </c>
      <c r="E40" s="79"/>
      <c r="F40" s="79"/>
    </row>
    <row r="41" spans="1:6" s="75" customFormat="1" x14ac:dyDescent="0.25">
      <c r="A41" s="67"/>
      <c r="B41" s="76" t="s">
        <v>201</v>
      </c>
      <c r="C41" s="78" t="s">
        <v>27</v>
      </c>
      <c r="D41" s="78">
        <v>3</v>
      </c>
      <c r="E41" s="79"/>
      <c r="F41" s="79"/>
    </row>
    <row r="42" spans="1:6" s="75" customFormat="1" x14ac:dyDescent="0.25">
      <c r="A42" s="67"/>
      <c r="B42" s="76" t="s">
        <v>202</v>
      </c>
      <c r="C42" s="78" t="s">
        <v>27</v>
      </c>
      <c r="D42" s="78">
        <v>2</v>
      </c>
      <c r="E42" s="79"/>
      <c r="F42" s="79"/>
    </row>
    <row r="43" spans="1:6" s="75" customFormat="1" x14ac:dyDescent="0.25">
      <c r="A43" s="67"/>
      <c r="B43" s="76" t="s">
        <v>203</v>
      </c>
      <c r="C43" s="78" t="s">
        <v>27</v>
      </c>
      <c r="D43" s="78">
        <v>2</v>
      </c>
      <c r="E43" s="79"/>
      <c r="F43" s="79"/>
    </row>
    <row r="44" spans="1:6" s="75" customFormat="1" ht="52.8" x14ac:dyDescent="0.25">
      <c r="A44" s="67"/>
      <c r="B44" s="76" t="s">
        <v>204</v>
      </c>
      <c r="C44" s="78" t="s">
        <v>27</v>
      </c>
      <c r="D44" s="78">
        <v>2</v>
      </c>
      <c r="E44" s="79"/>
      <c r="F44" s="79"/>
    </row>
    <row r="45" spans="1:6" s="75" customFormat="1" ht="26.4" x14ac:dyDescent="0.25">
      <c r="A45" s="67"/>
      <c r="B45" s="76" t="s">
        <v>205</v>
      </c>
      <c r="C45" s="78" t="s">
        <v>27</v>
      </c>
      <c r="D45" s="78">
        <v>30</v>
      </c>
      <c r="E45" s="79"/>
      <c r="F45" s="79"/>
    </row>
    <row r="46" spans="1:6" s="75" customFormat="1" x14ac:dyDescent="0.25">
      <c r="A46" s="67"/>
      <c r="B46" s="76" t="s">
        <v>206</v>
      </c>
      <c r="C46" s="78" t="s">
        <v>27</v>
      </c>
      <c r="D46" s="78">
        <f>3+12+3+4</f>
        <v>22</v>
      </c>
      <c r="E46" s="81"/>
      <c r="F46" s="81"/>
    </row>
    <row r="47" spans="1:6" s="75" customFormat="1" x14ac:dyDescent="0.25">
      <c r="A47" s="67"/>
      <c r="B47" s="76" t="s">
        <v>207</v>
      </c>
      <c r="C47" s="78" t="s">
        <v>27</v>
      </c>
      <c r="D47" s="78">
        <v>8</v>
      </c>
      <c r="E47" s="81"/>
      <c r="F47" s="81"/>
    </row>
    <row r="48" spans="1:6" s="75" customFormat="1" x14ac:dyDescent="0.25">
      <c r="A48" s="67"/>
      <c r="B48" s="76" t="s">
        <v>208</v>
      </c>
      <c r="C48" s="78" t="s">
        <v>27</v>
      </c>
      <c r="D48" s="78">
        <v>1</v>
      </c>
      <c r="E48" s="79"/>
      <c r="F48" s="79"/>
    </row>
    <row r="49" spans="1:6" s="75" customFormat="1" ht="26.4" x14ac:dyDescent="0.25">
      <c r="A49" s="67"/>
      <c r="B49" s="76" t="s">
        <v>209</v>
      </c>
      <c r="C49" s="78" t="s">
        <v>27</v>
      </c>
      <c r="D49" s="78">
        <v>11</v>
      </c>
      <c r="E49" s="79"/>
      <c r="F49" s="79"/>
    </row>
    <row r="50" spans="1:6" s="75" customFormat="1" ht="26.4" x14ac:dyDescent="0.25">
      <c r="A50" s="67"/>
      <c r="B50" s="76" t="s">
        <v>210</v>
      </c>
      <c r="C50" s="78" t="s">
        <v>27</v>
      </c>
      <c r="D50" s="78">
        <v>24</v>
      </c>
      <c r="E50" s="79"/>
      <c r="F50" s="79"/>
    </row>
    <row r="51" spans="1:6" s="75" customFormat="1" x14ac:dyDescent="0.25">
      <c r="A51" s="67"/>
      <c r="B51" s="76" t="s">
        <v>211</v>
      </c>
      <c r="C51" s="78" t="s">
        <v>27</v>
      </c>
      <c r="D51" s="78">
        <v>24</v>
      </c>
      <c r="E51" s="79"/>
      <c r="F51" s="79"/>
    </row>
    <row r="52" spans="1:6" s="75" customFormat="1" x14ac:dyDescent="0.25">
      <c r="A52" s="67"/>
      <c r="B52" s="76" t="s">
        <v>212</v>
      </c>
      <c r="C52" s="78" t="s">
        <v>27</v>
      </c>
      <c r="D52" s="78">
        <v>24</v>
      </c>
      <c r="E52" s="79"/>
      <c r="F52" s="79"/>
    </row>
    <row r="53" spans="1:6" s="75" customFormat="1" x14ac:dyDescent="0.25">
      <c r="A53" s="67"/>
      <c r="B53" s="76" t="s">
        <v>213</v>
      </c>
      <c r="C53" s="78" t="s">
        <v>27</v>
      </c>
      <c r="D53" s="78">
        <v>24</v>
      </c>
      <c r="E53" s="79"/>
      <c r="F53" s="79"/>
    </row>
    <row r="54" spans="1:6" s="75" customFormat="1" x14ac:dyDescent="0.25">
      <c r="A54" s="67"/>
      <c r="B54" s="76" t="s">
        <v>214</v>
      </c>
      <c r="C54" s="78" t="s">
        <v>27</v>
      </c>
      <c r="D54" s="78">
        <v>1</v>
      </c>
      <c r="E54" s="79"/>
      <c r="F54" s="79"/>
    </row>
    <row r="55" spans="1:6" s="75" customFormat="1" x14ac:dyDescent="0.25">
      <c r="A55" s="67"/>
      <c r="B55" s="76" t="s">
        <v>215</v>
      </c>
      <c r="C55" s="78" t="s">
        <v>27</v>
      </c>
      <c r="D55" s="78">
        <v>1</v>
      </c>
      <c r="E55" s="79"/>
      <c r="F55" s="79"/>
    </row>
    <row r="56" spans="1:6" s="75" customFormat="1" x14ac:dyDescent="0.25">
      <c r="A56" s="67"/>
      <c r="B56" s="76" t="s">
        <v>216</v>
      </c>
      <c r="C56" s="78" t="s">
        <v>27</v>
      </c>
      <c r="D56" s="78">
        <v>2</v>
      </c>
      <c r="E56" s="79"/>
      <c r="F56" s="79"/>
    </row>
    <row r="57" spans="1:6" s="75" customFormat="1" x14ac:dyDescent="0.25">
      <c r="A57" s="67"/>
      <c r="B57" s="76" t="s">
        <v>217</v>
      </c>
      <c r="C57" s="78" t="s">
        <v>27</v>
      </c>
      <c r="D57" s="78">
        <v>2</v>
      </c>
      <c r="E57" s="79"/>
      <c r="F57" s="79"/>
    </row>
    <row r="58" spans="1:6" s="75" customFormat="1" x14ac:dyDescent="0.25">
      <c r="A58" s="67"/>
      <c r="B58" s="76" t="s">
        <v>218</v>
      </c>
      <c r="C58" s="78" t="s">
        <v>27</v>
      </c>
      <c r="D58" s="78">
        <v>1</v>
      </c>
      <c r="E58" s="79"/>
      <c r="F58" s="79"/>
    </row>
    <row r="59" spans="1:6" s="75" customFormat="1" x14ac:dyDescent="0.25">
      <c r="A59" s="67"/>
      <c r="B59" s="76" t="s">
        <v>219</v>
      </c>
      <c r="C59" s="78" t="s">
        <v>27</v>
      </c>
      <c r="D59" s="78">
        <v>1</v>
      </c>
      <c r="E59" s="79"/>
      <c r="F59" s="79"/>
    </row>
    <row r="60" spans="1:6" s="75" customFormat="1" x14ac:dyDescent="0.25">
      <c r="A60" s="67"/>
      <c r="B60" s="76" t="s">
        <v>220</v>
      </c>
      <c r="C60" s="78" t="s">
        <v>27</v>
      </c>
      <c r="D60" s="78">
        <v>1</v>
      </c>
      <c r="E60" s="79"/>
      <c r="F60" s="79"/>
    </row>
    <row r="61" spans="1:6" s="75" customFormat="1" x14ac:dyDescent="0.25">
      <c r="A61" s="67"/>
      <c r="B61" s="76" t="s">
        <v>221</v>
      </c>
      <c r="C61" s="78" t="s">
        <v>222</v>
      </c>
      <c r="D61" s="78">
        <v>6</v>
      </c>
      <c r="E61" s="79"/>
      <c r="F61" s="79"/>
    </row>
    <row r="62" spans="1:6" s="75" customFormat="1" x14ac:dyDescent="0.25">
      <c r="A62" s="67"/>
      <c r="B62" s="76" t="s">
        <v>223</v>
      </c>
      <c r="C62" s="78" t="s">
        <v>224</v>
      </c>
      <c r="D62" s="78">
        <v>6</v>
      </c>
      <c r="E62" s="79"/>
      <c r="F62" s="79"/>
    </row>
    <row r="63" spans="1:6" s="75" customFormat="1" x14ac:dyDescent="0.25">
      <c r="A63" s="67"/>
      <c r="B63" s="76" t="s">
        <v>225</v>
      </c>
      <c r="C63" s="78" t="s">
        <v>27</v>
      </c>
      <c r="D63" s="78">
        <v>160</v>
      </c>
      <c r="E63" s="79"/>
      <c r="F63" s="79"/>
    </row>
    <row r="64" spans="1:6" s="75" customFormat="1" x14ac:dyDescent="0.25">
      <c r="A64" s="67"/>
      <c r="B64" s="76" t="s">
        <v>226</v>
      </c>
      <c r="C64" s="78" t="s">
        <v>27</v>
      </c>
      <c r="D64" s="78">
        <v>60</v>
      </c>
      <c r="E64" s="79"/>
      <c r="F64" s="79"/>
    </row>
    <row r="65" spans="1:9" s="75" customFormat="1" x14ac:dyDescent="0.25">
      <c r="A65" s="67"/>
      <c r="B65" s="76" t="s">
        <v>227</v>
      </c>
      <c r="C65" s="78" t="s">
        <v>27</v>
      </c>
      <c r="D65" s="78">
        <v>3</v>
      </c>
      <c r="E65" s="79"/>
      <c r="F65" s="79"/>
    </row>
    <row r="66" spans="1:9" s="75" customFormat="1" x14ac:dyDescent="0.25">
      <c r="A66" s="67"/>
      <c r="B66" s="76" t="s">
        <v>228</v>
      </c>
      <c r="C66" s="78" t="s">
        <v>27</v>
      </c>
      <c r="D66" s="78">
        <v>39</v>
      </c>
      <c r="E66" s="79"/>
      <c r="F66" s="79"/>
    </row>
    <row r="67" spans="1:9" s="75" customFormat="1" x14ac:dyDescent="0.25">
      <c r="A67" s="67"/>
      <c r="B67" s="76" t="s">
        <v>229</v>
      </c>
      <c r="C67" s="78" t="s">
        <v>27</v>
      </c>
      <c r="D67" s="78">
        <v>30</v>
      </c>
      <c r="E67" s="78"/>
      <c r="F67" s="79"/>
    </row>
    <row r="68" spans="1:9" s="75" customFormat="1" x14ac:dyDescent="0.25">
      <c r="A68" s="67"/>
      <c r="B68" s="76" t="s">
        <v>230</v>
      </c>
      <c r="C68" s="78" t="s">
        <v>27</v>
      </c>
      <c r="D68" s="78">
        <v>30</v>
      </c>
      <c r="E68" s="78"/>
      <c r="F68" s="79"/>
    </row>
    <row r="69" spans="1:9" s="75" customFormat="1" x14ac:dyDescent="0.25">
      <c r="A69" s="67"/>
      <c r="B69" s="76" t="s">
        <v>231</v>
      </c>
      <c r="C69" s="78" t="s">
        <v>27</v>
      </c>
      <c r="D69" s="78">
        <v>45</v>
      </c>
      <c r="E69" s="78"/>
      <c r="F69" s="79"/>
    </row>
    <row r="70" spans="1:9" s="75" customFormat="1" x14ac:dyDescent="0.25">
      <c r="A70" s="67"/>
      <c r="B70" s="76" t="s">
        <v>232</v>
      </c>
      <c r="C70" s="78" t="s">
        <v>27</v>
      </c>
      <c r="D70" s="78">
        <v>5</v>
      </c>
      <c r="E70" s="78"/>
      <c r="F70" s="79"/>
    </row>
    <row r="71" spans="1:9" s="75" customFormat="1" x14ac:dyDescent="0.25">
      <c r="A71" s="67"/>
      <c r="B71" s="76" t="s">
        <v>233</v>
      </c>
      <c r="C71" s="78" t="s">
        <v>27</v>
      </c>
      <c r="D71" s="78">
        <v>20</v>
      </c>
      <c r="E71" s="78"/>
      <c r="F71" s="79"/>
    </row>
    <row r="72" spans="1:9" s="75" customFormat="1" x14ac:dyDescent="0.25">
      <c r="A72" s="67"/>
      <c r="B72" s="76" t="s">
        <v>234</v>
      </c>
      <c r="C72" s="78" t="s">
        <v>27</v>
      </c>
      <c r="D72" s="78">
        <v>42</v>
      </c>
      <c r="E72" s="78"/>
      <c r="F72" s="79"/>
    </row>
    <row r="73" spans="1:9" s="75" customFormat="1" x14ac:dyDescent="0.25">
      <c r="A73" s="67"/>
      <c r="B73" s="76" t="s">
        <v>235</v>
      </c>
      <c r="C73" s="78" t="s">
        <v>27</v>
      </c>
      <c r="D73" s="78">
        <v>1</v>
      </c>
      <c r="E73" s="79"/>
      <c r="F73" s="79"/>
    </row>
    <row r="74" spans="1:9" s="75" customFormat="1" x14ac:dyDescent="0.25">
      <c r="A74" s="67"/>
      <c r="B74" s="76" t="s">
        <v>236</v>
      </c>
      <c r="C74" s="78" t="s">
        <v>27</v>
      </c>
      <c r="D74" s="78">
        <v>1</v>
      </c>
      <c r="E74" s="79"/>
      <c r="F74" s="79"/>
    </row>
    <row r="75" spans="1:9" s="75" customFormat="1" ht="26.4" x14ac:dyDescent="0.25">
      <c r="A75" s="67"/>
      <c r="B75" s="76" t="s">
        <v>237</v>
      </c>
      <c r="C75" s="78" t="s">
        <v>238</v>
      </c>
      <c r="D75" s="78">
        <v>1</v>
      </c>
      <c r="E75" s="79"/>
      <c r="F75" s="79"/>
    </row>
    <row r="76" spans="1:9" s="75" customFormat="1" x14ac:dyDescent="0.25">
      <c r="A76" s="67"/>
      <c r="B76" s="76" t="s">
        <v>239</v>
      </c>
      <c r="C76" s="78" t="s">
        <v>27</v>
      </c>
      <c r="D76" s="78">
        <v>1</v>
      </c>
      <c r="E76" s="82"/>
      <c r="F76" s="82"/>
    </row>
    <row r="77" spans="1:9" s="86" customFormat="1" x14ac:dyDescent="0.25">
      <c r="A77" s="67"/>
      <c r="B77" s="76" t="s">
        <v>240</v>
      </c>
      <c r="C77" s="78" t="s">
        <v>238</v>
      </c>
      <c r="D77" s="78">
        <v>1</v>
      </c>
      <c r="E77" s="83"/>
      <c r="F77" s="83"/>
    </row>
    <row r="78" spans="1:9" s="75" customFormat="1" x14ac:dyDescent="0.25">
      <c r="A78" s="67"/>
      <c r="B78" s="84" t="s">
        <v>241</v>
      </c>
      <c r="C78" s="85" t="s">
        <v>44</v>
      </c>
      <c r="D78" s="85">
        <v>1</v>
      </c>
      <c r="E78" s="548"/>
      <c r="F78" s="81">
        <f>ROUND(E78*D78,2)</f>
        <v>0</v>
      </c>
      <c r="G78" s="91"/>
      <c r="H78" s="92"/>
      <c r="I78" s="93"/>
    </row>
    <row r="79" spans="1:9" s="75" customFormat="1" x14ac:dyDescent="0.25">
      <c r="A79" s="67"/>
      <c r="B79" s="87"/>
      <c r="C79" s="88"/>
      <c r="D79" s="89"/>
      <c r="E79" s="90"/>
      <c r="F79" s="90"/>
      <c r="G79" s="72"/>
      <c r="H79" s="73"/>
      <c r="I79" s="74"/>
    </row>
    <row r="80" spans="1:9" s="75" customFormat="1" ht="26.4" x14ac:dyDescent="0.25">
      <c r="A80" s="67" t="s">
        <v>12</v>
      </c>
      <c r="B80" s="68" t="s">
        <v>413</v>
      </c>
      <c r="C80" s="69"/>
      <c r="D80" s="70"/>
      <c r="E80" s="94"/>
      <c r="F80" s="94"/>
      <c r="G80" s="96"/>
      <c r="H80" s="79"/>
      <c r="I80" s="74"/>
    </row>
    <row r="81" spans="1:9" s="75" customFormat="1" ht="25.5" customHeight="1" x14ac:dyDescent="0.25">
      <c r="A81" s="67"/>
      <c r="B81" s="76" t="s">
        <v>242</v>
      </c>
      <c r="C81" s="80" t="s">
        <v>27</v>
      </c>
      <c r="D81" s="95">
        <v>1</v>
      </c>
      <c r="F81" s="95"/>
      <c r="G81" s="96"/>
      <c r="H81" s="79"/>
      <c r="I81" s="74"/>
    </row>
    <row r="82" spans="1:9" s="75" customFormat="1" ht="33.75" customHeight="1" x14ac:dyDescent="0.25">
      <c r="A82" s="67"/>
      <c r="B82" s="76" t="s">
        <v>243</v>
      </c>
      <c r="C82" s="80" t="s">
        <v>27</v>
      </c>
      <c r="D82" s="95">
        <v>1</v>
      </c>
      <c r="F82" s="95"/>
      <c r="G82" s="96"/>
      <c r="H82" s="79"/>
      <c r="I82" s="74"/>
    </row>
    <row r="83" spans="1:9" s="75" customFormat="1" x14ac:dyDescent="0.25">
      <c r="A83" s="67"/>
      <c r="B83" s="76" t="s">
        <v>244</v>
      </c>
      <c r="C83" s="80" t="s">
        <v>27</v>
      </c>
      <c r="D83" s="95">
        <v>1</v>
      </c>
      <c r="F83" s="95"/>
      <c r="G83" s="96"/>
      <c r="H83" s="79"/>
      <c r="I83" s="74"/>
    </row>
    <row r="84" spans="1:9" s="75" customFormat="1" x14ac:dyDescent="0.25">
      <c r="A84" s="67"/>
      <c r="B84" s="76" t="s">
        <v>245</v>
      </c>
      <c r="C84" s="80" t="s">
        <v>27</v>
      </c>
      <c r="D84" s="95">
        <v>3</v>
      </c>
      <c r="F84" s="95"/>
      <c r="G84" s="96"/>
      <c r="H84" s="79"/>
      <c r="I84" s="74"/>
    </row>
    <row r="85" spans="1:9" s="75" customFormat="1" x14ac:dyDescent="0.25">
      <c r="A85" s="67"/>
      <c r="B85" s="76" t="s">
        <v>246</v>
      </c>
      <c r="C85" s="80" t="s">
        <v>27</v>
      </c>
      <c r="D85" s="95">
        <v>1</v>
      </c>
      <c r="F85" s="95"/>
      <c r="G85" s="96"/>
      <c r="H85" s="79"/>
      <c r="I85" s="74"/>
    </row>
    <row r="86" spans="1:9" s="75" customFormat="1" x14ac:dyDescent="0.25">
      <c r="A86" s="67"/>
      <c r="B86" s="76" t="s">
        <v>247</v>
      </c>
      <c r="C86" s="80" t="s">
        <v>44</v>
      </c>
      <c r="D86" s="95">
        <v>1</v>
      </c>
      <c r="E86" s="97"/>
      <c r="F86" s="98"/>
      <c r="G86" s="91"/>
      <c r="H86" s="79"/>
      <c r="I86" s="74"/>
    </row>
    <row r="87" spans="1:9" s="75" customFormat="1" x14ac:dyDescent="0.25">
      <c r="A87" s="67"/>
      <c r="B87" s="84" t="s">
        <v>241</v>
      </c>
      <c r="C87" s="99" t="s">
        <v>44</v>
      </c>
      <c r="D87" s="100">
        <v>1</v>
      </c>
      <c r="E87" s="548"/>
      <c r="F87" s="81">
        <f>ROUND(E87*D87,2)</f>
        <v>0</v>
      </c>
      <c r="G87" s="91"/>
      <c r="H87" s="79"/>
      <c r="I87" s="74"/>
    </row>
    <row r="88" spans="1:9" s="75" customFormat="1" x14ac:dyDescent="0.25">
      <c r="A88" s="101"/>
      <c r="B88" s="87"/>
      <c r="C88" s="88"/>
      <c r="D88" s="89"/>
      <c r="E88" s="90"/>
      <c r="F88" s="90"/>
      <c r="G88" s="72"/>
      <c r="H88" s="79"/>
      <c r="I88" s="74"/>
    </row>
    <row r="89" spans="1:9" s="75" customFormat="1" ht="39.6" x14ac:dyDescent="0.25">
      <c r="A89" s="67" t="s">
        <v>13</v>
      </c>
      <c r="B89" s="68" t="s">
        <v>248</v>
      </c>
      <c r="C89" s="69"/>
      <c r="D89" s="70"/>
      <c r="E89" s="102"/>
      <c r="F89" s="102"/>
      <c r="G89" s="91"/>
      <c r="H89" s="79"/>
      <c r="I89" s="74"/>
    </row>
    <row r="90" spans="1:9" s="75" customFormat="1" x14ac:dyDescent="0.25">
      <c r="A90" s="101"/>
      <c r="B90" s="84" t="s">
        <v>241</v>
      </c>
      <c r="C90" s="99" t="s">
        <v>44</v>
      </c>
      <c r="D90" s="100">
        <v>1</v>
      </c>
      <c r="E90" s="548"/>
      <c r="F90" s="81">
        <f>ROUND(E90*D90,2)</f>
        <v>0</v>
      </c>
      <c r="G90" s="91"/>
      <c r="H90" s="92"/>
      <c r="I90" s="93"/>
    </row>
    <row r="91" spans="1:9" s="75" customFormat="1" x14ac:dyDescent="0.25">
      <c r="A91" s="67"/>
      <c r="B91" s="87"/>
      <c r="C91" s="88"/>
      <c r="D91" s="89"/>
      <c r="E91" s="90"/>
      <c r="F91" s="90"/>
      <c r="G91" s="72"/>
      <c r="H91" s="73"/>
      <c r="I91" s="74"/>
    </row>
    <row r="92" spans="1:9" s="75" customFormat="1" ht="26.4" x14ac:dyDescent="0.25">
      <c r="A92" s="67" t="s">
        <v>15</v>
      </c>
      <c r="B92" s="68" t="s">
        <v>249</v>
      </c>
      <c r="C92" s="69"/>
      <c r="D92" s="70"/>
      <c r="E92" s="94"/>
      <c r="F92" s="94"/>
      <c r="G92" s="96"/>
      <c r="H92" s="79"/>
      <c r="I92" s="74"/>
    </row>
    <row r="93" spans="1:9" s="75" customFormat="1" ht="26.4" x14ac:dyDescent="0.25">
      <c r="A93" s="67"/>
      <c r="B93" s="76" t="s">
        <v>250</v>
      </c>
      <c r="C93" s="80" t="s">
        <v>27</v>
      </c>
      <c r="D93" s="95">
        <v>1</v>
      </c>
      <c r="F93" s="95"/>
      <c r="G93" s="96"/>
      <c r="H93" s="79"/>
      <c r="I93" s="74"/>
    </row>
    <row r="94" spans="1:9" s="75" customFormat="1" x14ac:dyDescent="0.25">
      <c r="A94" s="67"/>
      <c r="B94" s="76" t="s">
        <v>251</v>
      </c>
      <c r="C94" s="80" t="s">
        <v>27</v>
      </c>
      <c r="D94" s="95">
        <v>1</v>
      </c>
      <c r="F94" s="95"/>
      <c r="G94" s="96"/>
      <c r="H94" s="79"/>
      <c r="I94" s="74"/>
    </row>
    <row r="95" spans="1:9" s="75" customFormat="1" ht="26.4" x14ac:dyDescent="0.25">
      <c r="A95" s="67"/>
      <c r="B95" s="76" t="s">
        <v>252</v>
      </c>
      <c r="C95" s="80" t="s">
        <v>27</v>
      </c>
      <c r="D95" s="95">
        <v>1</v>
      </c>
      <c r="F95" s="95"/>
      <c r="G95" s="96"/>
      <c r="H95" s="79"/>
      <c r="I95" s="74"/>
    </row>
    <row r="96" spans="1:9" s="75" customFormat="1" x14ac:dyDescent="0.25">
      <c r="A96" s="67"/>
      <c r="B96" s="76" t="s">
        <v>253</v>
      </c>
      <c r="C96" s="80" t="s">
        <v>27</v>
      </c>
      <c r="D96" s="95">
        <v>1</v>
      </c>
      <c r="F96" s="95"/>
      <c r="G96" s="96"/>
      <c r="H96" s="79"/>
      <c r="I96" s="74"/>
    </row>
    <row r="97" spans="1:9" s="75" customFormat="1" x14ac:dyDescent="0.25">
      <c r="A97" s="67"/>
      <c r="B97" s="76" t="s">
        <v>247</v>
      </c>
      <c r="C97" s="80" t="s">
        <v>44</v>
      </c>
      <c r="D97" s="95">
        <v>1</v>
      </c>
      <c r="E97" s="97"/>
      <c r="F97" s="98"/>
      <c r="G97" s="91"/>
      <c r="H97" s="92"/>
      <c r="I97" s="74"/>
    </row>
    <row r="98" spans="1:9" s="75" customFormat="1" x14ac:dyDescent="0.25">
      <c r="A98" s="67"/>
      <c r="B98" s="84" t="s">
        <v>241</v>
      </c>
      <c r="C98" s="99" t="s">
        <v>44</v>
      </c>
      <c r="D98" s="100">
        <v>1</v>
      </c>
      <c r="E98" s="548"/>
      <c r="F98" s="81">
        <f>ROUND(E98*D98,2)</f>
        <v>0</v>
      </c>
      <c r="G98" s="91"/>
      <c r="H98" s="92"/>
      <c r="I98" s="93"/>
    </row>
    <row r="99" spans="1:9" s="75" customFormat="1" x14ac:dyDescent="0.25">
      <c r="A99" s="67"/>
      <c r="B99" s="87"/>
      <c r="C99" s="88"/>
      <c r="D99" s="89"/>
      <c r="E99" s="90"/>
      <c r="F99" s="90"/>
      <c r="G99" s="72"/>
      <c r="H99" s="73"/>
      <c r="I99" s="74"/>
    </row>
    <row r="100" spans="1:9" s="75" customFormat="1" ht="26.4" x14ac:dyDescent="0.25">
      <c r="A100" s="67" t="s">
        <v>17</v>
      </c>
      <c r="B100" s="68" t="s">
        <v>254</v>
      </c>
      <c r="C100" s="69"/>
      <c r="D100" s="70"/>
      <c r="E100" s="94"/>
      <c r="F100" s="94"/>
      <c r="G100" s="96"/>
      <c r="H100" s="79"/>
      <c r="I100" s="74"/>
    </row>
    <row r="101" spans="1:9" s="75" customFormat="1" ht="26.4" x14ac:dyDescent="0.25">
      <c r="A101" s="67"/>
      <c r="B101" s="76" t="s">
        <v>255</v>
      </c>
      <c r="C101" s="80" t="s">
        <v>27</v>
      </c>
      <c r="D101" s="95">
        <v>8</v>
      </c>
      <c r="F101" s="95"/>
      <c r="G101" s="96"/>
      <c r="H101" s="79"/>
      <c r="I101" s="74"/>
    </row>
    <row r="102" spans="1:9" s="75" customFormat="1" ht="26.4" x14ac:dyDescent="0.25">
      <c r="A102" s="67"/>
      <c r="B102" s="76" t="s">
        <v>256</v>
      </c>
      <c r="C102" s="80" t="s">
        <v>27</v>
      </c>
      <c r="D102" s="95">
        <v>8</v>
      </c>
      <c r="F102" s="95"/>
      <c r="G102" s="96"/>
      <c r="H102" s="79"/>
      <c r="I102" s="74"/>
    </row>
    <row r="103" spans="1:9" s="75" customFormat="1" x14ac:dyDescent="0.25">
      <c r="A103" s="67"/>
      <c r="B103" s="76" t="s">
        <v>257</v>
      </c>
      <c r="C103" s="80" t="s">
        <v>44</v>
      </c>
      <c r="D103" s="95">
        <v>1</v>
      </c>
      <c r="E103" s="97"/>
      <c r="F103" s="98"/>
      <c r="G103" s="91"/>
      <c r="H103" s="92"/>
      <c r="I103" s="74"/>
    </row>
    <row r="104" spans="1:9" s="75" customFormat="1" x14ac:dyDescent="0.25">
      <c r="A104" s="67"/>
      <c r="B104" s="84" t="s">
        <v>241</v>
      </c>
      <c r="C104" s="99" t="s">
        <v>44</v>
      </c>
      <c r="D104" s="100">
        <v>1</v>
      </c>
      <c r="E104" s="548"/>
      <c r="F104" s="81">
        <f>ROUND(E104*D104,2)</f>
        <v>0</v>
      </c>
      <c r="G104" s="91"/>
      <c r="H104" s="92"/>
      <c r="I104" s="93"/>
    </row>
    <row r="105" spans="1:9" s="75" customFormat="1" x14ac:dyDescent="0.25">
      <c r="A105" s="67"/>
      <c r="B105" s="87"/>
      <c r="C105" s="88"/>
      <c r="D105" s="89"/>
      <c r="E105" s="90"/>
      <c r="F105" s="90"/>
      <c r="G105" s="72"/>
      <c r="H105" s="73"/>
      <c r="I105" s="74"/>
    </row>
    <row r="106" spans="1:9" s="86" customFormat="1" ht="165.75" customHeight="1" x14ac:dyDescent="0.25">
      <c r="A106" s="67" t="s">
        <v>18</v>
      </c>
      <c r="B106" s="528" t="s">
        <v>573</v>
      </c>
      <c r="C106" s="80"/>
      <c r="D106" s="95"/>
      <c r="E106" s="97"/>
      <c r="F106" s="98"/>
      <c r="G106" s="106"/>
    </row>
    <row r="107" spans="1:9" s="86" customFormat="1" x14ac:dyDescent="0.25">
      <c r="A107" s="67"/>
      <c r="B107" s="84" t="s">
        <v>241</v>
      </c>
      <c r="C107" s="84" t="s">
        <v>44</v>
      </c>
      <c r="D107" s="84">
        <v>1</v>
      </c>
      <c r="E107" s="548"/>
      <c r="F107" s="81">
        <f>ROUND(E107*D107,2)</f>
        <v>0</v>
      </c>
      <c r="G107" s="106"/>
    </row>
    <row r="108" spans="1:9" s="73" customFormat="1" x14ac:dyDescent="0.25">
      <c r="A108" s="103"/>
      <c r="B108" s="87"/>
      <c r="C108" s="104"/>
      <c r="D108" s="105"/>
      <c r="E108" s="105"/>
      <c r="F108" s="106"/>
    </row>
    <row r="109" spans="1:9" s="73" customFormat="1" ht="26.4" x14ac:dyDescent="0.25">
      <c r="A109" s="101" t="s">
        <v>258</v>
      </c>
      <c r="B109" s="68" t="s">
        <v>414</v>
      </c>
      <c r="C109" s="107"/>
      <c r="D109" s="108"/>
      <c r="E109" s="109"/>
      <c r="F109" s="72"/>
    </row>
    <row r="110" spans="1:9" s="75" customFormat="1" ht="92.4" x14ac:dyDescent="0.25">
      <c r="A110" s="110"/>
      <c r="B110" s="68" t="s">
        <v>259</v>
      </c>
      <c r="C110" s="80" t="s">
        <v>27</v>
      </c>
      <c r="D110" s="78">
        <v>1</v>
      </c>
      <c r="E110" s="73"/>
      <c r="F110" s="72"/>
      <c r="G110" s="79"/>
    </row>
    <row r="111" spans="1:9" s="75" customFormat="1" x14ac:dyDescent="0.25">
      <c r="A111" s="101"/>
      <c r="B111" s="76" t="s">
        <v>260</v>
      </c>
      <c r="C111" s="80" t="s">
        <v>27</v>
      </c>
      <c r="D111" s="78">
        <v>2</v>
      </c>
      <c r="F111" s="79" t="s">
        <v>165</v>
      </c>
      <c r="G111" s="79"/>
    </row>
    <row r="112" spans="1:9" s="75" customFormat="1" x14ac:dyDescent="0.25">
      <c r="A112" s="101"/>
      <c r="B112" s="76" t="s">
        <v>261</v>
      </c>
      <c r="C112" s="80" t="s">
        <v>27</v>
      </c>
      <c r="D112" s="78">
        <v>2</v>
      </c>
      <c r="F112" s="79"/>
      <c r="G112" s="79"/>
    </row>
    <row r="113" spans="1:9" s="75" customFormat="1" x14ac:dyDescent="0.25">
      <c r="A113" s="101"/>
      <c r="B113" s="76" t="s">
        <v>262</v>
      </c>
      <c r="C113" s="80" t="s">
        <v>44</v>
      </c>
      <c r="D113" s="78">
        <v>2</v>
      </c>
      <c r="F113" s="79"/>
      <c r="G113" s="79"/>
    </row>
    <row r="114" spans="1:9" s="75" customFormat="1" ht="66" x14ac:dyDescent="0.25">
      <c r="A114" s="101"/>
      <c r="B114" s="76" t="s">
        <v>541</v>
      </c>
      <c r="C114" s="80" t="s">
        <v>27</v>
      </c>
      <c r="D114" s="78">
        <v>2</v>
      </c>
      <c r="F114" s="79"/>
      <c r="G114" s="79"/>
    </row>
    <row r="115" spans="1:9" s="75" customFormat="1" x14ac:dyDescent="0.25">
      <c r="A115" s="101"/>
      <c r="B115" s="76" t="s">
        <v>263</v>
      </c>
      <c r="C115" s="80" t="s">
        <v>44</v>
      </c>
      <c r="D115" s="78">
        <v>2</v>
      </c>
      <c r="F115" s="79"/>
      <c r="G115" s="79"/>
    </row>
    <row r="116" spans="1:9" s="75" customFormat="1" x14ac:dyDescent="0.25">
      <c r="A116" s="101"/>
      <c r="B116" s="76" t="s">
        <v>194</v>
      </c>
      <c r="C116" s="80" t="s">
        <v>27</v>
      </c>
      <c r="D116" s="78">
        <v>2</v>
      </c>
      <c r="F116" s="79"/>
      <c r="G116" s="96"/>
      <c r="H116" s="79"/>
      <c r="I116" s="74"/>
    </row>
    <row r="117" spans="1:9" s="75" customFormat="1" x14ac:dyDescent="0.25">
      <c r="A117" s="101"/>
      <c r="B117" s="76" t="s">
        <v>264</v>
      </c>
      <c r="C117" s="80" t="s">
        <v>27</v>
      </c>
      <c r="D117" s="95">
        <v>4</v>
      </c>
      <c r="F117" s="95"/>
      <c r="G117" s="96"/>
      <c r="H117" s="79"/>
      <c r="I117" s="74"/>
    </row>
    <row r="118" spans="1:9" s="75" customFormat="1" x14ac:dyDescent="0.25">
      <c r="A118" s="101"/>
      <c r="B118" s="76" t="s">
        <v>265</v>
      </c>
      <c r="C118" s="80" t="s">
        <v>27</v>
      </c>
      <c r="D118" s="95">
        <v>4</v>
      </c>
      <c r="F118" s="95"/>
      <c r="G118" s="79"/>
    </row>
    <row r="119" spans="1:9" s="75" customFormat="1" x14ac:dyDescent="0.25">
      <c r="A119" s="101"/>
      <c r="B119" s="76" t="s">
        <v>239</v>
      </c>
      <c r="C119" s="80" t="s">
        <v>27</v>
      </c>
      <c r="D119" s="78">
        <v>1</v>
      </c>
      <c r="F119" s="79"/>
      <c r="G119" s="79"/>
    </row>
    <row r="120" spans="1:9" s="75" customFormat="1" x14ac:dyDescent="0.25">
      <c r="A120" s="101"/>
      <c r="B120" s="76" t="s">
        <v>266</v>
      </c>
      <c r="C120" s="80" t="s">
        <v>44</v>
      </c>
      <c r="D120" s="78">
        <v>1</v>
      </c>
      <c r="F120" s="79"/>
      <c r="G120" s="79"/>
    </row>
    <row r="121" spans="1:9" s="86" customFormat="1" x14ac:dyDescent="0.25">
      <c r="A121" s="101"/>
      <c r="B121" s="76" t="s">
        <v>240</v>
      </c>
      <c r="C121" s="80" t="s">
        <v>44</v>
      </c>
      <c r="D121" s="78">
        <v>1</v>
      </c>
      <c r="E121" s="97"/>
      <c r="F121" s="83"/>
      <c r="G121" s="106"/>
    </row>
    <row r="122" spans="1:9" s="48" customFormat="1" x14ac:dyDescent="0.25">
      <c r="A122" s="103"/>
      <c r="B122" s="84" t="s">
        <v>241</v>
      </c>
      <c r="C122" s="85" t="s">
        <v>44</v>
      </c>
      <c r="D122" s="85">
        <v>1</v>
      </c>
      <c r="E122" s="548"/>
      <c r="F122" s="81">
        <f>ROUND(E122*D122,2)</f>
        <v>0</v>
      </c>
    </row>
    <row r="123" spans="1:9" s="73" customFormat="1" x14ac:dyDescent="0.25">
      <c r="A123" s="67"/>
      <c r="B123" s="111"/>
      <c r="C123" s="112"/>
      <c r="D123" s="112"/>
      <c r="E123" s="77"/>
      <c r="F123" s="77"/>
    </row>
    <row r="124" spans="1:9" s="50" customFormat="1" ht="66" x14ac:dyDescent="0.25">
      <c r="A124" s="67" t="s">
        <v>267</v>
      </c>
      <c r="B124" s="51" t="s">
        <v>542</v>
      </c>
      <c r="C124" s="46"/>
      <c r="D124" s="46"/>
      <c r="E124" s="77"/>
      <c r="F124" s="77"/>
      <c r="H124" s="115"/>
    </row>
    <row r="125" spans="1:9" s="50" customFormat="1" ht="26.4" x14ac:dyDescent="0.25">
      <c r="A125" s="67"/>
      <c r="B125" s="51" t="s">
        <v>543</v>
      </c>
      <c r="C125" s="46" t="s">
        <v>27</v>
      </c>
      <c r="D125" s="46">
        <v>1</v>
      </c>
      <c r="E125" s="77"/>
      <c r="F125" s="77"/>
      <c r="H125" s="115"/>
    </row>
    <row r="126" spans="1:9" s="50" customFormat="1" ht="26.4" x14ac:dyDescent="0.25">
      <c r="A126" s="67"/>
      <c r="B126" s="51" t="s">
        <v>544</v>
      </c>
      <c r="C126" s="46" t="s">
        <v>27</v>
      </c>
      <c r="D126" s="46">
        <v>1</v>
      </c>
      <c r="E126" s="77"/>
      <c r="F126" s="77"/>
      <c r="H126" s="115"/>
    </row>
    <row r="127" spans="1:9" s="50" customFormat="1" ht="26.4" x14ac:dyDescent="0.25">
      <c r="A127" s="67"/>
      <c r="B127" s="51" t="s">
        <v>545</v>
      </c>
      <c r="C127" s="46" t="s">
        <v>27</v>
      </c>
      <c r="D127" s="46">
        <v>1</v>
      </c>
      <c r="E127" s="77"/>
      <c r="F127" s="77"/>
      <c r="H127" s="115"/>
    </row>
    <row r="128" spans="1:9" s="50" customFormat="1" ht="26.4" x14ac:dyDescent="0.25">
      <c r="A128" s="67"/>
      <c r="B128" s="51" t="s">
        <v>546</v>
      </c>
      <c r="C128" s="46" t="s">
        <v>27</v>
      </c>
      <c r="D128" s="46">
        <v>1</v>
      </c>
      <c r="E128" s="77"/>
      <c r="F128" s="77"/>
    </row>
    <row r="129" spans="1:8" s="50" customFormat="1" ht="26.4" x14ac:dyDescent="0.25">
      <c r="A129" s="67"/>
      <c r="B129" s="51" t="s">
        <v>547</v>
      </c>
      <c r="C129" s="46" t="s">
        <v>27</v>
      </c>
      <c r="D129" s="46">
        <v>1</v>
      </c>
      <c r="E129" s="77"/>
      <c r="F129" s="77"/>
    </row>
    <row r="130" spans="1:8" s="50" customFormat="1" ht="26.4" x14ac:dyDescent="0.25">
      <c r="A130" s="67"/>
      <c r="B130" s="51" t="s">
        <v>548</v>
      </c>
      <c r="C130" s="46" t="s">
        <v>27</v>
      </c>
      <c r="D130" s="46">
        <v>1</v>
      </c>
      <c r="E130" s="77"/>
      <c r="F130" s="77"/>
    </row>
    <row r="131" spans="1:8" s="50" customFormat="1" ht="26.4" x14ac:dyDescent="0.25">
      <c r="A131" s="67"/>
      <c r="B131" s="51" t="s">
        <v>549</v>
      </c>
      <c r="C131" s="46" t="s">
        <v>27</v>
      </c>
      <c r="D131" s="46">
        <v>1</v>
      </c>
      <c r="E131" s="77"/>
      <c r="F131" s="77"/>
      <c r="H131" s="115"/>
    </row>
    <row r="132" spans="1:8" s="50" customFormat="1" x14ac:dyDescent="0.25">
      <c r="A132" s="67"/>
      <c r="B132" s="51" t="s">
        <v>550</v>
      </c>
      <c r="C132" s="46" t="s">
        <v>27</v>
      </c>
      <c r="D132" s="46">
        <v>1</v>
      </c>
      <c r="E132" s="77"/>
      <c r="F132" s="77"/>
      <c r="H132" s="115"/>
    </row>
    <row r="133" spans="1:8" s="50" customFormat="1" x14ac:dyDescent="0.25">
      <c r="A133" s="67"/>
      <c r="B133" s="51" t="s">
        <v>551</v>
      </c>
      <c r="C133" s="46" t="s">
        <v>27</v>
      </c>
      <c r="D133" s="46">
        <v>1</v>
      </c>
      <c r="E133" s="77"/>
      <c r="F133" s="77"/>
      <c r="H133" s="115"/>
    </row>
    <row r="134" spans="1:8" s="50" customFormat="1" ht="26.4" x14ac:dyDescent="0.25">
      <c r="A134" s="67"/>
      <c r="B134" s="51" t="s">
        <v>552</v>
      </c>
      <c r="C134" s="46" t="s">
        <v>27</v>
      </c>
      <c r="D134" s="46">
        <v>1</v>
      </c>
      <c r="E134" s="77"/>
      <c r="F134" s="77"/>
      <c r="H134" s="115"/>
    </row>
    <row r="135" spans="1:8" s="50" customFormat="1" ht="26.4" x14ac:dyDescent="0.25">
      <c r="A135" s="67"/>
      <c r="B135" s="51" t="s">
        <v>553</v>
      </c>
      <c r="C135" s="46" t="s">
        <v>27</v>
      </c>
      <c r="D135" s="46">
        <v>1</v>
      </c>
      <c r="E135" s="77"/>
      <c r="F135" s="77"/>
      <c r="H135" s="115"/>
    </row>
    <row r="136" spans="1:8" s="50" customFormat="1" ht="26.4" x14ac:dyDescent="0.25">
      <c r="A136" s="67"/>
      <c r="B136" s="51" t="s">
        <v>554</v>
      </c>
      <c r="C136" s="46" t="s">
        <v>27</v>
      </c>
      <c r="D136" s="46">
        <v>2</v>
      </c>
      <c r="E136" s="77"/>
      <c r="F136" s="77"/>
      <c r="H136" s="115"/>
    </row>
    <row r="137" spans="1:8" s="50" customFormat="1" x14ac:dyDescent="0.25">
      <c r="A137" s="67"/>
      <c r="B137" s="51" t="s">
        <v>555</v>
      </c>
      <c r="C137" s="46" t="s">
        <v>238</v>
      </c>
      <c r="D137" s="46">
        <v>1</v>
      </c>
      <c r="E137" s="77"/>
      <c r="F137" s="77"/>
      <c r="H137" s="115"/>
    </row>
    <row r="138" spans="1:8" s="50" customFormat="1" x14ac:dyDescent="0.25">
      <c r="A138" s="67"/>
      <c r="B138" s="51" t="s">
        <v>556</v>
      </c>
      <c r="C138" s="46" t="s">
        <v>238</v>
      </c>
      <c r="D138" s="46">
        <v>1</v>
      </c>
      <c r="E138" s="77"/>
      <c r="F138" s="77"/>
      <c r="H138" s="115"/>
    </row>
    <row r="139" spans="1:8" s="50" customFormat="1" ht="26.4" x14ac:dyDescent="0.25">
      <c r="A139" s="67"/>
      <c r="B139" s="51" t="s">
        <v>557</v>
      </c>
      <c r="C139" s="46" t="s">
        <v>238</v>
      </c>
      <c r="D139" s="46">
        <v>1</v>
      </c>
      <c r="E139" s="116"/>
      <c r="F139" s="116"/>
    </row>
    <row r="140" spans="1:8" s="50" customFormat="1" x14ac:dyDescent="0.25">
      <c r="A140" s="67"/>
      <c r="B140" s="117" t="s">
        <v>241</v>
      </c>
      <c r="C140" s="118" t="s">
        <v>44</v>
      </c>
      <c r="D140" s="118">
        <v>4</v>
      </c>
      <c r="E140" s="548"/>
      <c r="F140" s="81">
        <f>ROUND(E140*D140,2)</f>
        <v>0</v>
      </c>
      <c r="H140" s="115"/>
    </row>
    <row r="141" spans="1:8" s="50" customFormat="1" x14ac:dyDescent="0.25">
      <c r="A141" s="67"/>
      <c r="B141" s="51"/>
      <c r="C141" s="46"/>
      <c r="D141" s="46"/>
      <c r="E141" s="77"/>
      <c r="F141" s="77"/>
      <c r="H141" s="115"/>
    </row>
    <row r="142" spans="1:8" s="50" customFormat="1" ht="52.8" x14ac:dyDescent="0.25">
      <c r="A142" s="67" t="s">
        <v>268</v>
      </c>
      <c r="B142" s="51" t="s">
        <v>269</v>
      </c>
      <c r="C142" s="46"/>
      <c r="D142" s="46"/>
      <c r="E142" s="77"/>
      <c r="F142" s="77"/>
      <c r="H142" s="115"/>
    </row>
    <row r="143" spans="1:8" s="50" customFormat="1" x14ac:dyDescent="0.25">
      <c r="A143" s="67"/>
      <c r="B143" s="76" t="s">
        <v>270</v>
      </c>
      <c r="C143" s="46" t="s">
        <v>222</v>
      </c>
      <c r="D143" s="46">
        <v>1300</v>
      </c>
      <c r="E143" s="548"/>
      <c r="F143" s="81">
        <f>ROUND(E143*D143,2)</f>
        <v>0</v>
      </c>
      <c r="H143" s="115"/>
    </row>
    <row r="144" spans="1:8" s="50" customFormat="1" x14ac:dyDescent="0.25">
      <c r="A144" s="67"/>
      <c r="B144" s="76" t="s">
        <v>271</v>
      </c>
      <c r="C144" s="46" t="s">
        <v>222</v>
      </c>
      <c r="D144" s="46">
        <v>720</v>
      </c>
      <c r="E144" s="548"/>
      <c r="F144" s="81">
        <f t="shared" ref="F144:F151" si="0">ROUND(E144*D144,2)</f>
        <v>0</v>
      </c>
      <c r="H144" s="115"/>
    </row>
    <row r="145" spans="1:8" s="50" customFormat="1" ht="14.4" x14ac:dyDescent="0.25">
      <c r="A145" s="67"/>
      <c r="B145" s="76" t="s">
        <v>415</v>
      </c>
      <c r="C145" s="46" t="s">
        <v>222</v>
      </c>
      <c r="D145" s="46">
        <v>240</v>
      </c>
      <c r="E145" s="548"/>
      <c r="F145" s="81">
        <f t="shared" si="0"/>
        <v>0</v>
      </c>
      <c r="H145" s="115"/>
    </row>
    <row r="146" spans="1:8" s="50" customFormat="1" ht="14.4" x14ac:dyDescent="0.25">
      <c r="A146" s="67"/>
      <c r="B146" s="76" t="s">
        <v>416</v>
      </c>
      <c r="C146" s="46" t="s">
        <v>222</v>
      </c>
      <c r="D146" s="46">
        <v>820</v>
      </c>
      <c r="E146" s="548"/>
      <c r="F146" s="81">
        <f t="shared" si="0"/>
        <v>0</v>
      </c>
      <c r="H146" s="115"/>
    </row>
    <row r="147" spans="1:8" s="50" customFormat="1" ht="14.4" x14ac:dyDescent="0.25">
      <c r="A147" s="67"/>
      <c r="B147" s="76" t="s">
        <v>417</v>
      </c>
      <c r="C147" s="46" t="s">
        <v>222</v>
      </c>
      <c r="D147" s="46">
        <v>20</v>
      </c>
      <c r="E147" s="548"/>
      <c r="F147" s="81">
        <f>ROUND(E147*D147,2)</f>
        <v>0</v>
      </c>
      <c r="H147" s="115"/>
    </row>
    <row r="148" spans="1:8" s="50" customFormat="1" ht="14.4" x14ac:dyDescent="0.25">
      <c r="A148" s="67"/>
      <c r="B148" s="76" t="s">
        <v>418</v>
      </c>
      <c r="C148" s="46" t="s">
        <v>222</v>
      </c>
      <c r="D148" s="46">
        <v>20</v>
      </c>
      <c r="E148" s="548"/>
      <c r="F148" s="81">
        <f t="shared" si="0"/>
        <v>0</v>
      </c>
      <c r="H148" s="115"/>
    </row>
    <row r="149" spans="1:8" s="50" customFormat="1" ht="14.4" x14ac:dyDescent="0.25">
      <c r="A149" s="67"/>
      <c r="B149" s="76" t="s">
        <v>419</v>
      </c>
      <c r="C149" s="46" t="s">
        <v>222</v>
      </c>
      <c r="D149" s="46">
        <v>500</v>
      </c>
      <c r="E149" s="548"/>
      <c r="F149" s="81">
        <f t="shared" si="0"/>
        <v>0</v>
      </c>
      <c r="H149" s="115"/>
    </row>
    <row r="150" spans="1:8" s="50" customFormat="1" ht="14.4" x14ac:dyDescent="0.25">
      <c r="A150" s="67"/>
      <c r="B150" s="76" t="s">
        <v>420</v>
      </c>
      <c r="C150" s="46" t="s">
        <v>222</v>
      </c>
      <c r="D150" s="46">
        <v>280</v>
      </c>
      <c r="E150" s="548"/>
      <c r="F150" s="81">
        <f t="shared" si="0"/>
        <v>0</v>
      </c>
      <c r="H150" s="115"/>
    </row>
    <row r="151" spans="1:8" s="50" customFormat="1" ht="14.4" x14ac:dyDescent="0.25">
      <c r="A151" s="67"/>
      <c r="B151" s="76" t="s">
        <v>421</v>
      </c>
      <c r="C151" s="46" t="s">
        <v>222</v>
      </c>
      <c r="D151" s="46">
        <v>5</v>
      </c>
      <c r="E151" s="548"/>
      <c r="F151" s="81">
        <f t="shared" si="0"/>
        <v>0</v>
      </c>
    </row>
    <row r="152" spans="1:8" s="50" customFormat="1" x14ac:dyDescent="0.25">
      <c r="A152" s="67"/>
      <c r="B152" s="111"/>
      <c r="C152" s="119"/>
      <c r="D152" s="119"/>
      <c r="E152" s="120"/>
      <c r="F152" s="121"/>
    </row>
    <row r="153" spans="1:8" s="50" customFormat="1" ht="39.6" x14ac:dyDescent="0.25">
      <c r="A153" s="67" t="s">
        <v>272</v>
      </c>
      <c r="B153" s="51" t="s">
        <v>273</v>
      </c>
      <c r="C153" s="46"/>
      <c r="D153" s="46"/>
      <c r="E153" s="77"/>
      <c r="F153" s="77"/>
    </row>
    <row r="154" spans="1:8" s="50" customFormat="1" x14ac:dyDescent="0.25">
      <c r="A154" s="67"/>
      <c r="B154" s="51" t="s">
        <v>274</v>
      </c>
      <c r="C154" s="46" t="s">
        <v>222</v>
      </c>
      <c r="D154" s="46">
        <v>20</v>
      </c>
      <c r="E154" s="548"/>
      <c r="F154" s="81">
        <f>ROUND(E154*D154,2)</f>
        <v>0</v>
      </c>
    </row>
    <row r="155" spans="1:8" s="50" customFormat="1" x14ac:dyDescent="0.25">
      <c r="A155" s="67"/>
      <c r="B155" s="51"/>
      <c r="C155" s="46"/>
      <c r="D155" s="46"/>
      <c r="E155" s="77"/>
      <c r="F155" s="77"/>
    </row>
    <row r="156" spans="1:8" s="50" customFormat="1" ht="26.4" x14ac:dyDescent="0.25">
      <c r="A156" s="67" t="s">
        <v>275</v>
      </c>
      <c r="B156" s="51" t="s">
        <v>276</v>
      </c>
      <c r="C156" s="46"/>
      <c r="D156" s="46"/>
      <c r="E156" s="77"/>
      <c r="F156" s="77"/>
    </row>
    <row r="157" spans="1:8" s="50" customFormat="1" x14ac:dyDescent="0.25">
      <c r="A157" s="67"/>
      <c r="B157" s="51" t="s">
        <v>277</v>
      </c>
      <c r="C157" s="46" t="s">
        <v>222</v>
      </c>
      <c r="D157" s="46">
        <v>25</v>
      </c>
      <c r="E157" s="548"/>
      <c r="F157" s="81">
        <f>ROUND(E157*D157,2)</f>
        <v>0</v>
      </c>
    </row>
    <row r="158" spans="1:8" s="50" customFormat="1" x14ac:dyDescent="0.25">
      <c r="A158" s="67"/>
      <c r="B158" s="51" t="s">
        <v>278</v>
      </c>
      <c r="C158" s="46" t="s">
        <v>222</v>
      </c>
      <c r="D158" s="46">
        <v>10</v>
      </c>
      <c r="E158" s="548"/>
      <c r="F158" s="81">
        <f>ROUND(E158*D158,2)</f>
        <v>0</v>
      </c>
    </row>
    <row r="159" spans="1:8" s="50" customFormat="1" x14ac:dyDescent="0.25">
      <c r="A159" s="122"/>
      <c r="B159" s="51"/>
      <c r="C159" s="46"/>
      <c r="D159" s="46"/>
      <c r="E159" s="77"/>
      <c r="F159" s="77"/>
    </row>
    <row r="160" spans="1:8" s="50" customFormat="1" ht="39.6" x14ac:dyDescent="0.25">
      <c r="A160" s="67" t="s">
        <v>279</v>
      </c>
      <c r="B160" s="51" t="s">
        <v>280</v>
      </c>
      <c r="C160" s="46" t="s">
        <v>165</v>
      </c>
      <c r="D160" s="46" t="s">
        <v>165</v>
      </c>
      <c r="E160" s="77"/>
      <c r="F160" s="77"/>
    </row>
    <row r="161" spans="1:9" s="50" customFormat="1" ht="14.4" x14ac:dyDescent="0.25">
      <c r="A161" s="67"/>
      <c r="B161" s="76" t="s">
        <v>422</v>
      </c>
      <c r="C161" s="46" t="s">
        <v>222</v>
      </c>
      <c r="D161" s="46">
        <v>5</v>
      </c>
      <c r="E161" s="548"/>
      <c r="F161" s="81">
        <f>ROUND(E161*D161,2)</f>
        <v>0</v>
      </c>
    </row>
    <row r="162" spans="1:9" s="50" customFormat="1" ht="14.4" x14ac:dyDescent="0.25">
      <c r="A162" s="67"/>
      <c r="B162" s="76" t="s">
        <v>423</v>
      </c>
      <c r="C162" s="46" t="s">
        <v>222</v>
      </c>
      <c r="D162" s="46">
        <f>5*12</f>
        <v>60</v>
      </c>
      <c r="E162" s="548"/>
      <c r="F162" s="81">
        <f>ROUND(E162*D162,2)</f>
        <v>0</v>
      </c>
    </row>
    <row r="163" spans="1:9" s="50" customFormat="1" ht="14.4" x14ac:dyDescent="0.25">
      <c r="A163" s="67"/>
      <c r="B163" s="76" t="s">
        <v>424</v>
      </c>
      <c r="C163" s="46" t="s">
        <v>222</v>
      </c>
      <c r="D163" s="46">
        <v>20</v>
      </c>
      <c r="E163" s="548"/>
      <c r="F163" s="81">
        <f t="shared" ref="F163" si="1">ROUND(E163*D163,2)</f>
        <v>0</v>
      </c>
    </row>
    <row r="164" spans="1:9" s="50" customFormat="1" x14ac:dyDescent="0.25">
      <c r="A164" s="67"/>
      <c r="B164" s="76" t="s">
        <v>165</v>
      </c>
      <c r="C164" s="46" t="s">
        <v>165</v>
      </c>
      <c r="D164" s="46" t="s">
        <v>165</v>
      </c>
      <c r="E164" s="549"/>
      <c r="F164" s="77"/>
    </row>
    <row r="165" spans="1:9" s="50" customFormat="1" ht="40.799999999999997" x14ac:dyDescent="0.25">
      <c r="A165" s="67" t="s">
        <v>281</v>
      </c>
      <c r="B165" s="51" t="s">
        <v>425</v>
      </c>
      <c r="C165" s="46" t="s">
        <v>44</v>
      </c>
      <c r="D165" s="46">
        <v>1</v>
      </c>
      <c r="E165" s="548"/>
      <c r="F165" s="81">
        <f>ROUND(E165*D165,2)</f>
        <v>0</v>
      </c>
    </row>
    <row r="166" spans="1:9" s="75" customFormat="1" x14ac:dyDescent="0.25">
      <c r="A166" s="67"/>
      <c r="B166" s="76"/>
      <c r="C166" s="46"/>
      <c r="D166" s="46"/>
      <c r="E166" s="550"/>
      <c r="F166" s="77"/>
      <c r="G166" s="96"/>
      <c r="H166" s="123"/>
      <c r="I166" s="74"/>
    </row>
    <row r="167" spans="1:9" s="75" customFormat="1" ht="26.4" x14ac:dyDescent="0.25">
      <c r="A167" s="67" t="s">
        <v>282</v>
      </c>
      <c r="B167" s="76" t="s">
        <v>283</v>
      </c>
      <c r="C167" s="80" t="s">
        <v>222</v>
      </c>
      <c r="D167" s="95">
        <v>200</v>
      </c>
      <c r="E167" s="548"/>
      <c r="F167" s="81">
        <f>ROUND(E167*D167,2)</f>
        <v>0</v>
      </c>
      <c r="I167" s="74"/>
    </row>
    <row r="168" spans="1:9" s="75" customFormat="1" x14ac:dyDescent="0.25">
      <c r="A168" s="67"/>
      <c r="B168" s="76"/>
      <c r="C168" s="124"/>
      <c r="D168" s="125"/>
      <c r="E168" s="551"/>
      <c r="I168" s="74"/>
    </row>
    <row r="169" spans="1:9" s="50" customFormat="1" ht="26.4" x14ac:dyDescent="0.25">
      <c r="A169" s="67" t="s">
        <v>284</v>
      </c>
      <c r="B169" s="76" t="s">
        <v>285</v>
      </c>
      <c r="C169" s="124" t="s">
        <v>27</v>
      </c>
      <c r="D169" s="96">
        <v>5</v>
      </c>
      <c r="E169" s="548"/>
      <c r="F169" s="81">
        <f>ROUND(E169*D169,2)</f>
        <v>0</v>
      </c>
    </row>
    <row r="170" spans="1:9" s="50" customFormat="1" x14ac:dyDescent="0.25">
      <c r="A170" s="67"/>
      <c r="B170" s="51"/>
      <c r="C170" s="46"/>
      <c r="D170" s="46"/>
      <c r="E170" s="550"/>
      <c r="F170" s="77"/>
    </row>
    <row r="171" spans="1:9" s="50" customFormat="1" ht="26.4" x14ac:dyDescent="0.25">
      <c r="A171" s="67" t="s">
        <v>286</v>
      </c>
      <c r="B171" s="529" t="s">
        <v>558</v>
      </c>
      <c r="C171" s="46" t="s">
        <v>27</v>
      </c>
      <c r="D171" s="46">
        <v>2</v>
      </c>
      <c r="E171" s="548"/>
      <c r="F171" s="81">
        <f>ROUND(E171*D171,2)</f>
        <v>0</v>
      </c>
      <c r="H171" s="115"/>
    </row>
    <row r="172" spans="1:9" s="50" customFormat="1" x14ac:dyDescent="0.25">
      <c r="A172" s="67"/>
      <c r="B172" s="51"/>
      <c r="C172" s="46"/>
      <c r="D172" s="46"/>
      <c r="E172" s="550"/>
      <c r="F172" s="77"/>
      <c r="H172" s="115"/>
    </row>
    <row r="173" spans="1:9" s="50" customFormat="1" ht="26.4" x14ac:dyDescent="0.25">
      <c r="A173" s="67" t="s">
        <v>287</v>
      </c>
      <c r="B173" s="530" t="s">
        <v>559</v>
      </c>
      <c r="C173" s="46" t="s">
        <v>27</v>
      </c>
      <c r="D173" s="46">
        <f>24</f>
        <v>24</v>
      </c>
      <c r="E173" s="548"/>
      <c r="F173" s="81">
        <f>ROUND(E173*D173,2)</f>
        <v>0</v>
      </c>
      <c r="H173" s="115"/>
    </row>
    <row r="174" spans="1:9" s="50" customFormat="1" x14ac:dyDescent="0.25">
      <c r="A174" s="67"/>
      <c r="B174" s="51"/>
      <c r="C174" s="46"/>
      <c r="D174" s="46"/>
      <c r="E174" s="550"/>
      <c r="F174" s="77"/>
      <c r="H174" s="115"/>
    </row>
    <row r="175" spans="1:9" s="50" customFormat="1" ht="52.8" x14ac:dyDescent="0.25">
      <c r="A175" s="67" t="s">
        <v>288</v>
      </c>
      <c r="B175" s="51" t="s">
        <v>289</v>
      </c>
      <c r="C175" s="46" t="s">
        <v>27</v>
      </c>
      <c r="D175" s="46">
        <v>6</v>
      </c>
      <c r="E175" s="548"/>
      <c r="F175" s="81">
        <f>ROUND(E175*D175,2)</f>
        <v>0</v>
      </c>
      <c r="H175" s="115"/>
    </row>
    <row r="176" spans="1:9" s="50" customFormat="1" x14ac:dyDescent="0.25">
      <c r="A176" s="67"/>
      <c r="B176" s="51"/>
      <c r="C176" s="46"/>
      <c r="D176" s="46"/>
      <c r="E176" s="550"/>
      <c r="F176" s="77"/>
      <c r="H176" s="115"/>
    </row>
    <row r="177" spans="1:8" s="50" customFormat="1" ht="39.6" x14ac:dyDescent="0.25">
      <c r="A177" s="67" t="s">
        <v>290</v>
      </c>
      <c r="B177" s="51" t="s">
        <v>291</v>
      </c>
      <c r="C177" s="46" t="s">
        <v>27</v>
      </c>
      <c r="D177" s="46">
        <v>3</v>
      </c>
      <c r="E177" s="548"/>
      <c r="F177" s="81">
        <f>ROUND(E177*D177,2)</f>
        <v>0</v>
      </c>
      <c r="H177" s="115"/>
    </row>
    <row r="178" spans="1:8" s="50" customFormat="1" x14ac:dyDescent="0.25">
      <c r="A178" s="67"/>
      <c r="B178" s="51"/>
      <c r="C178" s="46"/>
      <c r="D178" s="46"/>
      <c r="E178" s="550"/>
      <c r="F178" s="77"/>
      <c r="H178" s="115"/>
    </row>
    <row r="179" spans="1:8" s="50" customFormat="1" ht="39.6" x14ac:dyDescent="0.25">
      <c r="A179" s="67" t="s">
        <v>292</v>
      </c>
      <c r="B179" s="51" t="s">
        <v>293</v>
      </c>
      <c r="C179" s="46" t="s">
        <v>27</v>
      </c>
      <c r="D179" s="46">
        <v>2</v>
      </c>
      <c r="E179" s="548"/>
      <c r="F179" s="81">
        <f>ROUND(E179*D179,2)</f>
        <v>0</v>
      </c>
      <c r="H179" s="115"/>
    </row>
    <row r="180" spans="1:8" s="50" customFormat="1" x14ac:dyDescent="0.25">
      <c r="A180" s="67"/>
      <c r="B180" s="51"/>
      <c r="C180" s="46"/>
      <c r="D180" s="46"/>
      <c r="E180" s="550"/>
      <c r="F180" s="77"/>
      <c r="H180" s="115"/>
    </row>
    <row r="181" spans="1:8" s="50" customFormat="1" ht="52.8" x14ac:dyDescent="0.25">
      <c r="A181" s="67" t="s">
        <v>294</v>
      </c>
      <c r="B181" s="531" t="s">
        <v>560</v>
      </c>
      <c r="C181" s="46" t="s">
        <v>27</v>
      </c>
      <c r="D181" s="46">
        <v>10</v>
      </c>
      <c r="E181" s="548"/>
      <c r="F181" s="81">
        <f>ROUND(E181*D181,2)</f>
        <v>0</v>
      </c>
      <c r="H181" s="115"/>
    </row>
    <row r="182" spans="1:8" s="50" customFormat="1" x14ac:dyDescent="0.25">
      <c r="A182" s="67"/>
      <c r="B182" s="51"/>
      <c r="C182" s="46"/>
      <c r="D182" s="46"/>
      <c r="E182" s="550"/>
      <c r="F182" s="77"/>
      <c r="H182" s="115"/>
    </row>
    <row r="183" spans="1:8" s="50" customFormat="1" ht="39.6" x14ac:dyDescent="0.25">
      <c r="A183" s="67" t="s">
        <v>295</v>
      </c>
      <c r="B183" s="51" t="s">
        <v>297</v>
      </c>
      <c r="C183" s="46" t="s">
        <v>27</v>
      </c>
      <c r="D183" s="46">
        <v>1</v>
      </c>
      <c r="E183" s="548"/>
      <c r="F183" s="81">
        <f>ROUND(E183*D183,2)</f>
        <v>0</v>
      </c>
    </row>
    <row r="184" spans="1:8" s="50" customFormat="1" x14ac:dyDescent="0.25">
      <c r="A184" s="67"/>
      <c r="B184" s="51"/>
      <c r="C184" s="46"/>
      <c r="D184" s="46"/>
      <c r="E184" s="550"/>
      <c r="F184" s="77"/>
    </row>
    <row r="185" spans="1:8" s="50" customFormat="1" ht="52.8" x14ac:dyDescent="0.25">
      <c r="A185" s="67" t="s">
        <v>296</v>
      </c>
      <c r="B185" s="51" t="s">
        <v>299</v>
      </c>
      <c r="C185" s="46" t="s">
        <v>27</v>
      </c>
      <c r="D185" s="46">
        <v>1</v>
      </c>
      <c r="E185" s="548"/>
      <c r="F185" s="81">
        <f>ROUND(E185*D185,2)</f>
        <v>0</v>
      </c>
    </row>
    <row r="186" spans="1:8" s="50" customFormat="1" x14ac:dyDescent="0.25">
      <c r="A186" s="67"/>
      <c r="B186" s="51"/>
      <c r="C186" s="46"/>
      <c r="D186" s="46"/>
      <c r="E186" s="115"/>
      <c r="F186" s="115"/>
    </row>
    <row r="187" spans="1:8" s="50" customFormat="1" x14ac:dyDescent="0.25">
      <c r="A187" s="67" t="s">
        <v>298</v>
      </c>
      <c r="B187" s="51" t="s">
        <v>301</v>
      </c>
      <c r="C187" s="46"/>
      <c r="D187" s="46"/>
      <c r="E187" s="115"/>
      <c r="F187" s="115"/>
    </row>
    <row r="188" spans="1:8" s="50" customFormat="1" ht="26.4" x14ac:dyDescent="0.25">
      <c r="A188" s="67" t="s">
        <v>165</v>
      </c>
      <c r="B188" s="51" t="s">
        <v>302</v>
      </c>
      <c r="C188" s="46" t="s">
        <v>27</v>
      </c>
      <c r="D188" s="46">
        <v>1</v>
      </c>
      <c r="E188" s="81"/>
      <c r="F188" s="81" t="s">
        <v>165</v>
      </c>
    </row>
    <row r="189" spans="1:8" s="50" customFormat="1" x14ac:dyDescent="0.25">
      <c r="A189" s="67"/>
      <c r="B189" s="51" t="s">
        <v>303</v>
      </c>
      <c r="C189" s="46" t="s">
        <v>27</v>
      </c>
      <c r="D189" s="46">
        <v>1</v>
      </c>
      <c r="E189" s="81"/>
      <c r="F189" s="81" t="s">
        <v>165</v>
      </c>
    </row>
    <row r="190" spans="1:8" s="50" customFormat="1" x14ac:dyDescent="0.25">
      <c r="A190" s="67"/>
      <c r="B190" s="51" t="s">
        <v>304</v>
      </c>
      <c r="C190" s="46" t="s">
        <v>27</v>
      </c>
      <c r="D190" s="46">
        <v>1</v>
      </c>
      <c r="E190" s="126"/>
      <c r="F190" s="126" t="s">
        <v>165</v>
      </c>
    </row>
    <row r="191" spans="1:8" s="50" customFormat="1" x14ac:dyDescent="0.25">
      <c r="A191" s="67"/>
      <c r="B191" s="117" t="s">
        <v>241</v>
      </c>
      <c r="C191" s="118" t="s">
        <v>44</v>
      </c>
      <c r="D191" s="118">
        <v>2</v>
      </c>
      <c r="E191" s="548"/>
      <c r="F191" s="81">
        <f>ROUND(E191*D191,2)</f>
        <v>0</v>
      </c>
    </row>
    <row r="192" spans="1:8" s="50" customFormat="1" x14ac:dyDescent="0.25">
      <c r="A192" s="67"/>
      <c r="B192" s="51"/>
      <c r="C192" s="46"/>
      <c r="D192" s="46"/>
      <c r="E192" s="115"/>
      <c r="F192" s="115"/>
    </row>
    <row r="193" spans="1:6" s="50" customFormat="1" x14ac:dyDescent="0.25">
      <c r="A193" s="67" t="s">
        <v>300</v>
      </c>
      <c r="B193" s="51" t="s">
        <v>306</v>
      </c>
      <c r="C193" s="46"/>
      <c r="D193" s="46"/>
      <c r="E193" s="115"/>
      <c r="F193" s="115"/>
    </row>
    <row r="194" spans="1:6" s="50" customFormat="1" ht="26.4" x14ac:dyDescent="0.25">
      <c r="A194" s="67" t="s">
        <v>165</v>
      </c>
      <c r="B194" s="51" t="s">
        <v>302</v>
      </c>
      <c r="C194" s="46" t="s">
        <v>27</v>
      </c>
      <c r="D194" s="46">
        <v>4</v>
      </c>
      <c r="E194" s="115"/>
      <c r="F194" s="115"/>
    </row>
    <row r="195" spans="1:6" s="50" customFormat="1" x14ac:dyDescent="0.25">
      <c r="A195" s="67"/>
      <c r="B195" s="51" t="s">
        <v>307</v>
      </c>
      <c r="C195" s="46" t="s">
        <v>27</v>
      </c>
      <c r="D195" s="46">
        <v>1</v>
      </c>
      <c r="E195" s="115"/>
      <c r="F195" s="115"/>
    </row>
    <row r="196" spans="1:6" s="50" customFormat="1" x14ac:dyDescent="0.25">
      <c r="A196" s="67"/>
      <c r="B196" s="51" t="s">
        <v>304</v>
      </c>
      <c r="C196" s="46" t="s">
        <v>27</v>
      </c>
      <c r="D196" s="46">
        <v>1</v>
      </c>
      <c r="E196" s="127"/>
      <c r="F196" s="127"/>
    </row>
    <row r="197" spans="1:6" s="50" customFormat="1" x14ac:dyDescent="0.25">
      <c r="A197" s="67"/>
      <c r="B197" s="117" t="s">
        <v>241</v>
      </c>
      <c r="C197" s="118" t="s">
        <v>44</v>
      </c>
      <c r="D197" s="118">
        <v>4</v>
      </c>
      <c r="E197" s="548"/>
      <c r="F197" s="81">
        <f>ROUND(E197*D197,2)</f>
        <v>0</v>
      </c>
    </row>
    <row r="198" spans="1:6" s="73" customFormat="1" x14ac:dyDescent="0.25">
      <c r="A198" s="67"/>
      <c r="B198" s="49"/>
      <c r="C198" s="46"/>
      <c r="D198" s="46"/>
      <c r="E198" s="77"/>
      <c r="F198" s="77"/>
    </row>
    <row r="199" spans="1:6" s="73" customFormat="1" ht="52.8" x14ac:dyDescent="0.25">
      <c r="A199" s="67" t="s">
        <v>305</v>
      </c>
      <c r="B199" s="113" t="s">
        <v>309</v>
      </c>
      <c r="C199" s="114"/>
      <c r="D199" s="128"/>
      <c r="E199" s="72"/>
    </row>
    <row r="200" spans="1:6" s="73" customFormat="1" ht="26.4" x14ac:dyDescent="0.25">
      <c r="A200" s="67"/>
      <c r="B200" s="113" t="s">
        <v>310</v>
      </c>
      <c r="C200" s="114" t="s">
        <v>27</v>
      </c>
      <c r="D200" s="129">
        <v>1</v>
      </c>
      <c r="E200" s="72"/>
    </row>
    <row r="201" spans="1:6" s="73" customFormat="1" ht="39.6" x14ac:dyDescent="0.25">
      <c r="A201" s="67"/>
      <c r="B201" s="113" t="s">
        <v>311</v>
      </c>
      <c r="C201" s="114" t="s">
        <v>27</v>
      </c>
      <c r="D201" s="129">
        <v>1</v>
      </c>
      <c r="E201" s="72"/>
    </row>
    <row r="202" spans="1:6" s="73" customFormat="1" x14ac:dyDescent="0.25">
      <c r="A202" s="67"/>
      <c r="B202" s="113" t="s">
        <v>312</v>
      </c>
      <c r="C202" s="114" t="s">
        <v>44</v>
      </c>
      <c r="D202" s="129">
        <v>1</v>
      </c>
      <c r="E202" s="130"/>
      <c r="F202" s="131"/>
    </row>
    <row r="203" spans="1:6" s="75" customFormat="1" x14ac:dyDescent="0.25">
      <c r="A203" s="67"/>
      <c r="B203" s="117" t="s">
        <v>241</v>
      </c>
      <c r="C203" s="118" t="s">
        <v>44</v>
      </c>
      <c r="D203" s="118">
        <v>1</v>
      </c>
      <c r="E203" s="548"/>
      <c r="F203" s="81">
        <f>ROUND(E203*D203,2)</f>
        <v>0</v>
      </c>
    </row>
    <row r="204" spans="1:6" s="75" customFormat="1" x14ac:dyDescent="0.25">
      <c r="A204" s="67"/>
      <c r="B204" s="111"/>
      <c r="C204" s="112"/>
      <c r="D204" s="112"/>
      <c r="E204" s="81"/>
      <c r="F204" s="81"/>
    </row>
    <row r="205" spans="1:6" s="75" customFormat="1" ht="52.8" x14ac:dyDescent="0.25">
      <c r="A205" s="67" t="s">
        <v>308</v>
      </c>
      <c r="B205" s="76" t="s">
        <v>314</v>
      </c>
      <c r="C205" s="78"/>
      <c r="D205" s="78"/>
      <c r="E205" s="79"/>
      <c r="F205" s="79"/>
    </row>
    <row r="206" spans="1:6" s="75" customFormat="1" x14ac:dyDescent="0.25">
      <c r="A206" s="67"/>
      <c r="B206" s="76" t="s">
        <v>315</v>
      </c>
      <c r="C206" s="78" t="s">
        <v>222</v>
      </c>
      <c r="D206" s="75">
        <v>40</v>
      </c>
      <c r="E206" s="548"/>
      <c r="F206" s="81">
        <f>ROUND(E206*D206,2)</f>
        <v>0</v>
      </c>
    </row>
    <row r="207" spans="1:6" s="75" customFormat="1" x14ac:dyDescent="0.25">
      <c r="A207" s="67"/>
      <c r="B207" s="76" t="s">
        <v>316</v>
      </c>
      <c r="C207" s="78" t="s">
        <v>222</v>
      </c>
      <c r="D207" s="75">
        <v>120</v>
      </c>
      <c r="E207" s="548"/>
      <c r="F207" s="81">
        <f t="shared" ref="F207:F208" si="2">ROUND(E207*D207,2)</f>
        <v>0</v>
      </c>
    </row>
    <row r="208" spans="1:6" s="50" customFormat="1" x14ac:dyDescent="0.25">
      <c r="A208" s="67"/>
      <c r="B208" s="76" t="s">
        <v>317</v>
      </c>
      <c r="C208" s="78" t="s">
        <v>222</v>
      </c>
      <c r="D208" s="75">
        <v>50</v>
      </c>
      <c r="E208" s="548"/>
      <c r="F208" s="81">
        <f t="shared" si="2"/>
        <v>0</v>
      </c>
    </row>
    <row r="209" spans="1:8" s="50" customFormat="1" x14ac:dyDescent="0.25">
      <c r="A209" s="67"/>
      <c r="B209" s="51"/>
      <c r="C209" s="46"/>
      <c r="D209" s="46"/>
      <c r="E209" s="550"/>
      <c r="F209" s="77"/>
    </row>
    <row r="210" spans="1:8" s="50" customFormat="1" ht="39.6" x14ac:dyDescent="0.25">
      <c r="A210" s="67" t="s">
        <v>313</v>
      </c>
      <c r="B210" s="51" t="s">
        <v>319</v>
      </c>
      <c r="C210" s="46" t="s">
        <v>27</v>
      </c>
      <c r="D210" s="46">
        <v>1</v>
      </c>
      <c r="E210" s="548"/>
      <c r="F210" s="81">
        <f>ROUND(E210*D210,2)</f>
        <v>0</v>
      </c>
    </row>
    <row r="211" spans="1:8" s="50" customFormat="1" x14ac:dyDescent="0.25">
      <c r="A211" s="67"/>
      <c r="B211" s="51"/>
      <c r="C211" s="46"/>
      <c r="D211" s="46"/>
      <c r="E211" s="550"/>
      <c r="F211" s="77"/>
    </row>
    <row r="212" spans="1:8" s="50" customFormat="1" ht="26.4" x14ac:dyDescent="0.25">
      <c r="A212" s="67" t="s">
        <v>318</v>
      </c>
      <c r="B212" s="51" t="s">
        <v>321</v>
      </c>
      <c r="C212" s="46" t="s">
        <v>27</v>
      </c>
      <c r="D212" s="46">
        <v>16</v>
      </c>
      <c r="E212" s="548"/>
      <c r="F212" s="81">
        <f>ROUND(E212*D212,2)</f>
        <v>0</v>
      </c>
      <c r="H212" s="115"/>
    </row>
    <row r="213" spans="1:8" s="50" customFormat="1" x14ac:dyDescent="0.25">
      <c r="A213" s="67"/>
      <c r="B213" s="51"/>
      <c r="C213" s="46"/>
      <c r="D213" s="46"/>
      <c r="E213" s="552"/>
      <c r="F213" s="121"/>
      <c r="H213" s="115"/>
    </row>
    <row r="214" spans="1:8" s="50" customFormat="1" ht="39.6" x14ac:dyDescent="0.25">
      <c r="A214" s="67" t="s">
        <v>320</v>
      </c>
      <c r="B214" s="51" t="s">
        <v>323</v>
      </c>
      <c r="C214" s="46" t="s">
        <v>27</v>
      </c>
      <c r="D214" s="46">
        <v>8</v>
      </c>
      <c r="E214" s="548"/>
      <c r="F214" s="81">
        <f>ROUND(E214*D214,2)</f>
        <v>0</v>
      </c>
      <c r="H214" s="115"/>
    </row>
    <row r="215" spans="1:8" s="50" customFormat="1" x14ac:dyDescent="0.25">
      <c r="A215" s="67"/>
      <c r="B215" s="51"/>
      <c r="C215" s="46"/>
      <c r="D215" s="46"/>
      <c r="E215" s="552"/>
      <c r="F215" s="121"/>
      <c r="H215" s="115"/>
    </row>
    <row r="216" spans="1:8" s="50" customFormat="1" ht="39.6" x14ac:dyDescent="0.25">
      <c r="A216" s="67" t="s">
        <v>322</v>
      </c>
      <c r="B216" s="51" t="s">
        <v>325</v>
      </c>
      <c r="C216" s="46" t="s">
        <v>27</v>
      </c>
      <c r="D216" s="46">
        <v>4</v>
      </c>
      <c r="E216" s="548"/>
      <c r="F216" s="81">
        <f>ROUND(E216*D216,2)</f>
        <v>0</v>
      </c>
      <c r="H216" s="115"/>
    </row>
    <row r="217" spans="1:8" s="50" customFormat="1" x14ac:dyDescent="0.25">
      <c r="A217" s="67"/>
      <c r="B217" s="51"/>
      <c r="C217" s="46"/>
      <c r="D217" s="46"/>
      <c r="E217" s="552"/>
      <c r="F217" s="121"/>
      <c r="H217" s="115"/>
    </row>
    <row r="218" spans="1:8" s="50" customFormat="1" ht="26.4" x14ac:dyDescent="0.25">
      <c r="A218" s="67" t="s">
        <v>324</v>
      </c>
      <c r="B218" s="51" t="s">
        <v>327</v>
      </c>
      <c r="C218" s="46" t="s">
        <v>27</v>
      </c>
      <c r="D218" s="46">
        <v>8</v>
      </c>
      <c r="E218" s="548"/>
      <c r="F218" s="81">
        <f>ROUND(E218*D218,2)</f>
        <v>0</v>
      </c>
    </row>
    <row r="219" spans="1:8" s="50" customFormat="1" x14ac:dyDescent="0.25">
      <c r="A219" s="67"/>
      <c r="B219" s="51"/>
      <c r="C219" s="46"/>
      <c r="D219" s="46"/>
      <c r="E219" s="550"/>
      <c r="F219" s="77"/>
      <c r="H219" s="115"/>
    </row>
    <row r="220" spans="1:8" s="50" customFormat="1" ht="26.4" x14ac:dyDescent="0.25">
      <c r="A220" s="67" t="s">
        <v>326</v>
      </c>
      <c r="B220" s="51" t="s">
        <v>329</v>
      </c>
      <c r="C220" s="46" t="s">
        <v>27</v>
      </c>
      <c r="D220" s="46">
        <v>100</v>
      </c>
      <c r="E220" s="548"/>
      <c r="F220" s="81">
        <f>ROUND(E220*D220,2)</f>
        <v>0</v>
      </c>
    </row>
    <row r="221" spans="1:8" s="50" customFormat="1" x14ac:dyDescent="0.25">
      <c r="A221" s="67"/>
      <c r="B221" s="49"/>
      <c r="C221" s="46"/>
      <c r="D221" s="46"/>
      <c r="E221" s="550"/>
      <c r="F221" s="77"/>
    </row>
    <row r="222" spans="1:8" s="50" customFormat="1" ht="26.4" x14ac:dyDescent="0.25">
      <c r="A222" s="67" t="s">
        <v>328</v>
      </c>
      <c r="B222" s="51" t="s">
        <v>331</v>
      </c>
      <c r="C222" s="46" t="s">
        <v>60</v>
      </c>
      <c r="D222" s="46">
        <v>150</v>
      </c>
      <c r="E222" s="548"/>
      <c r="F222" s="81">
        <f>ROUND(E222*D222,2)</f>
        <v>0</v>
      </c>
    </row>
    <row r="223" spans="1:8" s="50" customFormat="1" x14ac:dyDescent="0.25">
      <c r="A223" s="67"/>
      <c r="B223" s="51"/>
      <c r="C223" s="46"/>
      <c r="D223" s="46"/>
      <c r="E223" s="550"/>
      <c r="F223" s="77"/>
    </row>
    <row r="224" spans="1:8" s="50" customFormat="1" ht="26.4" x14ac:dyDescent="0.25">
      <c r="A224" s="67" t="s">
        <v>330</v>
      </c>
      <c r="B224" s="51" t="s">
        <v>333</v>
      </c>
      <c r="C224" s="46" t="s">
        <v>44</v>
      </c>
      <c r="D224" s="46">
        <v>20</v>
      </c>
      <c r="E224" s="548"/>
      <c r="F224" s="81">
        <f>ROUND(E224*D224,2)</f>
        <v>0</v>
      </c>
    </row>
    <row r="225" spans="1:6" s="50" customFormat="1" x14ac:dyDescent="0.25">
      <c r="A225" s="67"/>
      <c r="B225" s="51"/>
      <c r="C225" s="46"/>
      <c r="D225" s="46"/>
      <c r="E225" s="550"/>
      <c r="F225" s="77"/>
    </row>
    <row r="226" spans="1:6" s="50" customFormat="1" ht="26.4" x14ac:dyDescent="0.25">
      <c r="A226" s="67" t="s">
        <v>332</v>
      </c>
      <c r="B226" s="51" t="s">
        <v>335</v>
      </c>
      <c r="C226" s="46"/>
      <c r="D226" s="46"/>
      <c r="E226" s="550"/>
      <c r="F226" s="77"/>
    </row>
    <row r="227" spans="1:6" s="50" customFormat="1" x14ac:dyDescent="0.25">
      <c r="A227" s="67"/>
      <c r="B227" s="51" t="s">
        <v>336</v>
      </c>
      <c r="C227" s="46" t="s">
        <v>222</v>
      </c>
      <c r="D227" s="46">
        <v>200</v>
      </c>
      <c r="E227" s="548"/>
      <c r="F227" s="81">
        <f>ROUND(E227*D227,2)</f>
        <v>0</v>
      </c>
    </row>
    <row r="228" spans="1:6" s="50" customFormat="1" x14ac:dyDescent="0.25">
      <c r="A228" s="67"/>
      <c r="B228" s="51" t="s">
        <v>337</v>
      </c>
      <c r="C228" s="46" t="s">
        <v>222</v>
      </c>
      <c r="D228" s="46">
        <v>50</v>
      </c>
      <c r="E228" s="548"/>
      <c r="F228" s="81">
        <f>ROUND(E228*D228,2)</f>
        <v>0</v>
      </c>
    </row>
    <row r="229" spans="1:6" s="50" customFormat="1" x14ac:dyDescent="0.25">
      <c r="A229" s="67"/>
      <c r="B229" s="51"/>
      <c r="C229" s="46"/>
      <c r="D229" s="46"/>
      <c r="E229" s="550"/>
      <c r="F229" s="77"/>
    </row>
    <row r="230" spans="1:6" s="50" customFormat="1" ht="39.6" x14ac:dyDescent="0.25">
      <c r="A230" s="67" t="s">
        <v>334</v>
      </c>
      <c r="B230" s="51" t="s">
        <v>339</v>
      </c>
      <c r="C230" s="50" t="s">
        <v>222</v>
      </c>
      <c r="D230" s="50">
        <v>500</v>
      </c>
      <c r="E230" s="548"/>
      <c r="F230" s="81">
        <f>ROUND(E230*D230,2)</f>
        <v>0</v>
      </c>
    </row>
    <row r="231" spans="1:6" s="50" customFormat="1" x14ac:dyDescent="0.25">
      <c r="A231" s="67"/>
      <c r="B231" s="51"/>
      <c r="C231" s="46"/>
      <c r="D231" s="46"/>
      <c r="E231" s="77"/>
      <c r="F231" s="77"/>
    </row>
    <row r="232" spans="1:6" s="50" customFormat="1" x14ac:dyDescent="0.25">
      <c r="A232" s="67" t="s">
        <v>338</v>
      </c>
      <c r="B232" s="113" t="s">
        <v>341</v>
      </c>
      <c r="C232" s="46"/>
      <c r="D232" s="46"/>
      <c r="E232" s="77"/>
      <c r="F232" s="77"/>
    </row>
    <row r="233" spans="1:6" s="50" customFormat="1" ht="26.4" x14ac:dyDescent="0.25">
      <c r="A233" s="67" t="s">
        <v>20</v>
      </c>
      <c r="B233" s="51" t="s">
        <v>561</v>
      </c>
      <c r="C233" s="50" t="s">
        <v>222</v>
      </c>
      <c r="D233" s="50">
        <v>650</v>
      </c>
      <c r="E233" s="81"/>
      <c r="F233" s="81"/>
    </row>
    <row r="234" spans="1:6" s="50" customFormat="1" x14ac:dyDescent="0.25">
      <c r="A234" s="67" t="s">
        <v>20</v>
      </c>
      <c r="B234" s="51" t="s">
        <v>342</v>
      </c>
      <c r="C234" s="50" t="s">
        <v>222</v>
      </c>
      <c r="D234" s="50">
        <v>770</v>
      </c>
      <c r="E234" s="81"/>
      <c r="F234" s="81"/>
    </row>
    <row r="235" spans="1:6" s="50" customFormat="1" x14ac:dyDescent="0.25">
      <c r="A235" s="67" t="s">
        <v>20</v>
      </c>
      <c r="B235" s="51" t="s">
        <v>343</v>
      </c>
      <c r="C235" s="50" t="s">
        <v>344</v>
      </c>
      <c r="D235" s="50">
        <v>250</v>
      </c>
      <c r="E235" s="81"/>
      <c r="F235" s="81"/>
    </row>
    <row r="236" spans="1:6" s="50" customFormat="1" x14ac:dyDescent="0.25">
      <c r="A236" s="67" t="s">
        <v>20</v>
      </c>
      <c r="B236" s="51" t="s">
        <v>345</v>
      </c>
      <c r="C236" s="50" t="s">
        <v>344</v>
      </c>
      <c r="D236" s="50">
        <v>200</v>
      </c>
      <c r="E236" s="81"/>
      <c r="F236" s="81"/>
    </row>
    <row r="237" spans="1:6" s="50" customFormat="1" x14ac:dyDescent="0.25">
      <c r="A237" s="67" t="s">
        <v>20</v>
      </c>
      <c r="B237" s="51" t="s">
        <v>346</v>
      </c>
      <c r="C237" s="50" t="s">
        <v>344</v>
      </c>
      <c r="D237" s="50">
        <v>100</v>
      </c>
      <c r="E237" s="81"/>
      <c r="F237" s="81"/>
    </row>
    <row r="238" spans="1:6" s="50" customFormat="1" x14ac:dyDescent="0.25">
      <c r="A238" s="67" t="s">
        <v>20</v>
      </c>
      <c r="B238" s="51" t="s">
        <v>347</v>
      </c>
      <c r="C238" s="50" t="s">
        <v>344</v>
      </c>
      <c r="D238" s="50">
        <v>20</v>
      </c>
      <c r="E238" s="81"/>
      <c r="F238" s="81"/>
    </row>
    <row r="239" spans="1:6" s="50" customFormat="1" x14ac:dyDescent="0.25">
      <c r="A239" s="67" t="s">
        <v>20</v>
      </c>
      <c r="B239" s="51" t="s">
        <v>348</v>
      </c>
      <c r="C239" s="50" t="s">
        <v>344</v>
      </c>
      <c r="D239" s="50">
        <v>20</v>
      </c>
      <c r="E239" s="81"/>
      <c r="F239" s="81"/>
    </row>
    <row r="240" spans="1:6" s="50" customFormat="1" x14ac:dyDescent="0.25">
      <c r="A240" s="67" t="s">
        <v>20</v>
      </c>
      <c r="B240" s="51" t="s">
        <v>349</v>
      </c>
      <c r="C240" s="50" t="s">
        <v>344</v>
      </c>
      <c r="D240" s="50">
        <v>200</v>
      </c>
      <c r="E240" s="81"/>
      <c r="F240" s="81"/>
    </row>
    <row r="241" spans="1:6" s="50" customFormat="1" x14ac:dyDescent="0.25">
      <c r="A241" s="67" t="s">
        <v>20</v>
      </c>
      <c r="B241" s="51" t="s">
        <v>350</v>
      </c>
      <c r="C241" s="50" t="s">
        <v>344</v>
      </c>
      <c r="D241" s="50">
        <v>20</v>
      </c>
      <c r="E241" s="81"/>
      <c r="F241" s="81"/>
    </row>
    <row r="242" spans="1:6" s="50" customFormat="1" x14ac:dyDescent="0.25">
      <c r="A242" s="67" t="s">
        <v>20</v>
      </c>
      <c r="B242" s="51" t="s">
        <v>351</v>
      </c>
      <c r="C242" s="50" t="s">
        <v>344</v>
      </c>
      <c r="D242" s="50">
        <v>450</v>
      </c>
      <c r="E242" s="81"/>
      <c r="F242" s="81"/>
    </row>
    <row r="243" spans="1:6" s="50" customFormat="1" x14ac:dyDescent="0.25">
      <c r="A243" s="67" t="s">
        <v>20</v>
      </c>
      <c r="B243" s="51" t="s">
        <v>352</v>
      </c>
      <c r="C243" s="50" t="s">
        <v>344</v>
      </c>
      <c r="D243" s="50">
        <v>20</v>
      </c>
      <c r="E243" s="81"/>
      <c r="F243" s="81"/>
    </row>
    <row r="244" spans="1:6" s="50" customFormat="1" x14ac:dyDescent="0.25">
      <c r="A244" s="67" t="s">
        <v>20</v>
      </c>
      <c r="B244" s="51" t="s">
        <v>353</v>
      </c>
      <c r="C244" s="50" t="s">
        <v>344</v>
      </c>
      <c r="D244" s="50">
        <v>250</v>
      </c>
      <c r="E244" s="81"/>
      <c r="F244" s="81"/>
    </row>
    <row r="245" spans="1:6" s="50" customFormat="1" ht="39.6" x14ac:dyDescent="0.25">
      <c r="A245" s="67" t="s">
        <v>20</v>
      </c>
      <c r="B245" s="132" t="s">
        <v>354</v>
      </c>
      <c r="C245" s="133" t="s">
        <v>344</v>
      </c>
      <c r="D245" s="133">
        <v>1</v>
      </c>
      <c r="E245" s="116"/>
      <c r="F245" s="116"/>
    </row>
    <row r="246" spans="1:6" s="50" customFormat="1" x14ac:dyDescent="0.25">
      <c r="A246" s="67"/>
      <c r="B246" s="49" t="s">
        <v>355</v>
      </c>
      <c r="C246" s="145" t="s">
        <v>44</v>
      </c>
      <c r="D246" s="146">
        <v>1</v>
      </c>
      <c r="E246" s="548"/>
      <c r="F246" s="81">
        <f>ROUND(E246*D246,2)</f>
        <v>0</v>
      </c>
    </row>
    <row r="247" spans="1:6" s="50" customFormat="1" x14ac:dyDescent="0.25">
      <c r="A247" s="67"/>
      <c r="B247" s="51"/>
      <c r="C247" s="46"/>
      <c r="D247" s="46"/>
      <c r="E247" s="77"/>
      <c r="F247" s="77"/>
    </row>
    <row r="248" spans="1:6" s="50" customFormat="1" ht="39.6" x14ac:dyDescent="0.25">
      <c r="A248" s="67" t="s">
        <v>340</v>
      </c>
      <c r="B248" s="113" t="s">
        <v>357</v>
      </c>
      <c r="C248" s="112"/>
      <c r="D248" s="112"/>
      <c r="E248" s="115"/>
      <c r="F248" s="115"/>
    </row>
    <row r="249" spans="1:6" s="50" customFormat="1" ht="26.4" x14ac:dyDescent="0.25">
      <c r="A249" s="67" t="s">
        <v>20</v>
      </c>
      <c r="B249" s="51" t="s">
        <v>358</v>
      </c>
      <c r="C249" s="138" t="s">
        <v>27</v>
      </c>
      <c r="D249" s="147">
        <v>1</v>
      </c>
      <c r="E249" s="115"/>
      <c r="F249" s="115"/>
    </row>
    <row r="250" spans="1:6" s="50" customFormat="1" x14ac:dyDescent="0.25">
      <c r="A250" s="67" t="s">
        <v>20</v>
      </c>
      <c r="B250" s="51" t="s">
        <v>359</v>
      </c>
      <c r="C250" s="138" t="s">
        <v>27</v>
      </c>
      <c r="D250" s="147">
        <v>2</v>
      </c>
      <c r="E250" s="115"/>
      <c r="F250" s="115"/>
    </row>
    <row r="251" spans="1:6" s="50" customFormat="1" x14ac:dyDescent="0.25">
      <c r="A251" s="67" t="s">
        <v>20</v>
      </c>
      <c r="B251" s="51" t="s">
        <v>360</v>
      </c>
      <c r="C251" s="148" t="s">
        <v>27</v>
      </c>
      <c r="D251" s="147">
        <v>20</v>
      </c>
      <c r="E251" s="115"/>
      <c r="F251" s="115"/>
    </row>
    <row r="252" spans="1:6" s="50" customFormat="1" ht="26.4" x14ac:dyDescent="0.25">
      <c r="A252" s="67" t="s">
        <v>20</v>
      </c>
      <c r="B252" s="51" t="s">
        <v>361</v>
      </c>
      <c r="C252" s="148" t="s">
        <v>27</v>
      </c>
      <c r="D252" s="147">
        <v>20</v>
      </c>
      <c r="E252" s="115"/>
      <c r="F252" s="115"/>
    </row>
    <row r="253" spans="1:6" s="50" customFormat="1" x14ac:dyDescent="0.25">
      <c r="A253" s="67" t="s">
        <v>20</v>
      </c>
      <c r="B253" s="51" t="s">
        <v>362</v>
      </c>
      <c r="C253" s="148" t="s">
        <v>27</v>
      </c>
      <c r="D253" s="147">
        <v>20</v>
      </c>
      <c r="E253" s="115"/>
      <c r="F253" s="115"/>
    </row>
    <row r="254" spans="1:6" s="50" customFormat="1" x14ac:dyDescent="0.25">
      <c r="A254" s="67" t="s">
        <v>20</v>
      </c>
      <c r="B254" s="51" t="s">
        <v>363</v>
      </c>
      <c r="C254" s="148" t="s">
        <v>27</v>
      </c>
      <c r="D254" s="147">
        <v>2</v>
      </c>
      <c r="E254" s="115"/>
      <c r="F254" s="115"/>
    </row>
    <row r="255" spans="1:6" s="50" customFormat="1" x14ac:dyDescent="0.25">
      <c r="A255" s="67" t="s">
        <v>20</v>
      </c>
      <c r="B255" s="51" t="s">
        <v>364</v>
      </c>
      <c r="C255" s="148" t="s">
        <v>27</v>
      </c>
      <c r="D255" s="147">
        <v>2</v>
      </c>
      <c r="E255" s="115"/>
      <c r="F255" s="115"/>
    </row>
    <row r="256" spans="1:6" s="50" customFormat="1" x14ac:dyDescent="0.25">
      <c r="A256" s="67" t="s">
        <v>20</v>
      </c>
      <c r="B256" s="51" t="s">
        <v>365</v>
      </c>
      <c r="C256" s="148" t="s">
        <v>27</v>
      </c>
      <c r="D256" s="147">
        <v>22</v>
      </c>
      <c r="E256" s="115"/>
      <c r="F256" s="115"/>
    </row>
    <row r="257" spans="1:6" s="50" customFormat="1" ht="26.4" x14ac:dyDescent="0.25">
      <c r="A257" s="67" t="s">
        <v>20</v>
      </c>
      <c r="B257" s="51" t="s">
        <v>366</v>
      </c>
      <c r="C257" s="148" t="s">
        <v>27</v>
      </c>
      <c r="D257" s="147">
        <v>3</v>
      </c>
      <c r="E257" s="115"/>
      <c r="F257" s="115"/>
    </row>
    <row r="258" spans="1:6" s="50" customFormat="1" x14ac:dyDescent="0.25">
      <c r="A258" s="67" t="s">
        <v>20</v>
      </c>
      <c r="B258" s="51" t="s">
        <v>367</v>
      </c>
      <c r="C258" s="148" t="s">
        <v>27</v>
      </c>
      <c r="D258" s="147">
        <v>2</v>
      </c>
      <c r="E258" s="115"/>
      <c r="F258" s="115"/>
    </row>
    <row r="259" spans="1:6" s="50" customFormat="1" x14ac:dyDescent="0.25">
      <c r="A259" s="67" t="s">
        <v>20</v>
      </c>
      <c r="B259" s="51" t="s">
        <v>368</v>
      </c>
      <c r="C259" s="148" t="s">
        <v>27</v>
      </c>
      <c r="D259" s="147">
        <v>1</v>
      </c>
      <c r="E259" s="115"/>
      <c r="F259" s="115"/>
    </row>
    <row r="260" spans="1:6" s="50" customFormat="1" x14ac:dyDescent="0.25">
      <c r="A260" s="67" t="s">
        <v>20</v>
      </c>
      <c r="B260" s="51" t="s">
        <v>369</v>
      </c>
      <c r="C260" s="148" t="s">
        <v>27</v>
      </c>
      <c r="D260" s="147">
        <v>1</v>
      </c>
      <c r="E260" s="115"/>
      <c r="F260" s="115"/>
    </row>
    <row r="261" spans="1:6" s="50" customFormat="1" x14ac:dyDescent="0.25">
      <c r="A261" s="67" t="s">
        <v>20</v>
      </c>
      <c r="B261" s="51" t="s">
        <v>370</v>
      </c>
      <c r="C261" s="148" t="s">
        <v>27</v>
      </c>
      <c r="D261" s="147">
        <v>23</v>
      </c>
      <c r="E261" s="115"/>
      <c r="F261" s="115"/>
    </row>
    <row r="262" spans="1:6" s="50" customFormat="1" x14ac:dyDescent="0.25">
      <c r="A262" s="67" t="s">
        <v>20</v>
      </c>
      <c r="B262" s="51" t="s">
        <v>371</v>
      </c>
      <c r="C262" s="148" t="s">
        <v>27</v>
      </c>
      <c r="D262" s="149">
        <v>4</v>
      </c>
      <c r="E262" s="115"/>
      <c r="F262" s="115"/>
    </row>
    <row r="263" spans="1:6" s="50" customFormat="1" ht="26.4" x14ac:dyDescent="0.25">
      <c r="A263" s="67" t="s">
        <v>20</v>
      </c>
      <c r="B263" s="51" t="s">
        <v>372</v>
      </c>
      <c r="C263" s="148" t="s">
        <v>27</v>
      </c>
      <c r="D263" s="147">
        <v>3</v>
      </c>
      <c r="E263" s="115"/>
      <c r="F263" s="115"/>
    </row>
    <row r="264" spans="1:6" s="50" customFormat="1" ht="26.4" x14ac:dyDescent="0.25">
      <c r="A264" s="67" t="s">
        <v>20</v>
      </c>
      <c r="B264" s="134" t="s">
        <v>373</v>
      </c>
      <c r="C264" s="148" t="s">
        <v>27</v>
      </c>
      <c r="D264" s="147">
        <v>2</v>
      </c>
      <c r="E264" s="115"/>
      <c r="F264" s="115"/>
    </row>
    <row r="265" spans="1:6" s="50" customFormat="1" ht="66" x14ac:dyDescent="0.25">
      <c r="A265" s="67" t="s">
        <v>20</v>
      </c>
      <c r="B265" s="51" t="s">
        <v>374</v>
      </c>
      <c r="C265" s="138" t="s">
        <v>44</v>
      </c>
      <c r="D265" s="147">
        <v>1</v>
      </c>
      <c r="E265" s="115"/>
      <c r="F265" s="115"/>
    </row>
    <row r="266" spans="1:6" s="50" customFormat="1" x14ac:dyDescent="0.25">
      <c r="A266" s="67" t="s">
        <v>20</v>
      </c>
      <c r="B266" s="51" t="s">
        <v>375</v>
      </c>
      <c r="C266" s="138" t="s">
        <v>27</v>
      </c>
      <c r="D266" s="147">
        <v>25</v>
      </c>
      <c r="E266" s="115"/>
      <c r="F266" s="115"/>
    </row>
    <row r="267" spans="1:6" s="50" customFormat="1" x14ac:dyDescent="0.25">
      <c r="A267" s="67" t="s">
        <v>20</v>
      </c>
      <c r="B267" s="51" t="s">
        <v>376</v>
      </c>
      <c r="C267" s="138" t="s">
        <v>44</v>
      </c>
      <c r="D267" s="147">
        <v>1</v>
      </c>
      <c r="E267" s="115"/>
      <c r="F267" s="115"/>
    </row>
    <row r="268" spans="1:6" s="50" customFormat="1" x14ac:dyDescent="0.25">
      <c r="A268" s="67" t="s">
        <v>20</v>
      </c>
      <c r="B268" s="51" t="s">
        <v>377</v>
      </c>
      <c r="C268" s="138" t="s">
        <v>44</v>
      </c>
      <c r="D268" s="147">
        <v>1</v>
      </c>
      <c r="E268" s="115"/>
      <c r="F268" s="115"/>
    </row>
    <row r="269" spans="1:6" s="50" customFormat="1" x14ac:dyDescent="0.25">
      <c r="A269" s="67" t="s">
        <v>20</v>
      </c>
      <c r="B269" s="51" t="s">
        <v>378</v>
      </c>
      <c r="C269" s="138" t="s">
        <v>44</v>
      </c>
      <c r="D269" s="147">
        <v>2</v>
      </c>
      <c r="E269" s="115"/>
      <c r="F269" s="115"/>
    </row>
    <row r="270" spans="1:6" s="50" customFormat="1" x14ac:dyDescent="0.25">
      <c r="A270" s="67" t="s">
        <v>20</v>
      </c>
      <c r="B270" s="51" t="s">
        <v>379</v>
      </c>
      <c r="C270" s="138" t="s">
        <v>380</v>
      </c>
      <c r="D270" s="147">
        <v>3</v>
      </c>
      <c r="E270" s="115"/>
      <c r="F270" s="115"/>
    </row>
    <row r="271" spans="1:6" s="50" customFormat="1" x14ac:dyDescent="0.25">
      <c r="A271" s="67" t="s">
        <v>20</v>
      </c>
      <c r="B271" s="51" t="s">
        <v>381</v>
      </c>
      <c r="C271" s="148" t="s">
        <v>44</v>
      </c>
      <c r="D271" s="149">
        <v>1</v>
      </c>
      <c r="E271" s="115"/>
      <c r="F271" s="115"/>
    </row>
    <row r="272" spans="1:6" s="50" customFormat="1" ht="26.4" x14ac:dyDescent="0.25">
      <c r="A272" s="67" t="s">
        <v>20</v>
      </c>
      <c r="B272" s="51" t="s">
        <v>382</v>
      </c>
      <c r="C272" s="138" t="s">
        <v>222</v>
      </c>
      <c r="D272" s="147">
        <v>60</v>
      </c>
      <c r="E272" s="115"/>
      <c r="F272" s="115"/>
    </row>
    <row r="273" spans="1:6" s="50" customFormat="1" ht="26.4" x14ac:dyDescent="0.25">
      <c r="A273" s="67" t="s">
        <v>20</v>
      </c>
      <c r="B273" s="51" t="s">
        <v>383</v>
      </c>
      <c r="C273" s="138" t="s">
        <v>222</v>
      </c>
      <c r="D273" s="147">
        <v>540</v>
      </c>
      <c r="E273" s="115"/>
      <c r="F273" s="115"/>
    </row>
    <row r="274" spans="1:6" s="50" customFormat="1" x14ac:dyDescent="0.25">
      <c r="A274" s="67" t="s">
        <v>20</v>
      </c>
      <c r="B274" s="51" t="s">
        <v>384</v>
      </c>
      <c r="C274" s="148" t="s">
        <v>222</v>
      </c>
      <c r="D274" s="149">
        <v>500</v>
      </c>
      <c r="E274" s="115"/>
      <c r="F274" s="115"/>
    </row>
    <row r="275" spans="1:6" s="50" customFormat="1" x14ac:dyDescent="0.25">
      <c r="A275" s="67" t="s">
        <v>20</v>
      </c>
      <c r="B275" s="51" t="s">
        <v>385</v>
      </c>
      <c r="C275" s="148" t="s">
        <v>44</v>
      </c>
      <c r="D275" s="149">
        <v>1</v>
      </c>
      <c r="E275" s="115"/>
      <c r="F275" s="115"/>
    </row>
    <row r="276" spans="1:6" s="50" customFormat="1" x14ac:dyDescent="0.25">
      <c r="A276" s="67" t="s">
        <v>20</v>
      </c>
      <c r="B276" s="51" t="s">
        <v>386</v>
      </c>
      <c r="C276" s="148" t="s">
        <v>27</v>
      </c>
      <c r="D276" s="149">
        <v>1</v>
      </c>
      <c r="E276" s="115"/>
      <c r="F276" s="115"/>
    </row>
    <row r="277" spans="1:6" s="50" customFormat="1" ht="207.75" customHeight="1" x14ac:dyDescent="0.25">
      <c r="A277" s="67" t="s">
        <v>20</v>
      </c>
      <c r="B277" s="51" t="s">
        <v>387</v>
      </c>
      <c r="C277" s="148" t="s">
        <v>27</v>
      </c>
      <c r="D277" s="149">
        <v>25</v>
      </c>
      <c r="E277" s="115"/>
      <c r="F277" s="115"/>
    </row>
    <row r="278" spans="1:6" s="50" customFormat="1" x14ac:dyDescent="0.25">
      <c r="A278" s="67" t="s">
        <v>20</v>
      </c>
      <c r="B278" s="51" t="s">
        <v>388</v>
      </c>
      <c r="C278" s="148" t="s">
        <v>44</v>
      </c>
      <c r="D278" s="149">
        <v>1</v>
      </c>
      <c r="E278" s="115"/>
      <c r="F278" s="115"/>
    </row>
    <row r="279" spans="1:6" s="50" customFormat="1" x14ac:dyDescent="0.25">
      <c r="A279" s="67" t="s">
        <v>20</v>
      </c>
      <c r="B279" s="51" t="s">
        <v>389</v>
      </c>
      <c r="C279" s="148" t="s">
        <v>44</v>
      </c>
      <c r="D279" s="149">
        <v>1</v>
      </c>
      <c r="E279" s="115"/>
      <c r="F279" s="115"/>
    </row>
    <row r="280" spans="1:6" s="50" customFormat="1" x14ac:dyDescent="0.25">
      <c r="A280" s="67" t="s">
        <v>20</v>
      </c>
      <c r="B280" s="132" t="s">
        <v>390</v>
      </c>
      <c r="C280" s="150" t="s">
        <v>44</v>
      </c>
      <c r="D280" s="151">
        <v>1</v>
      </c>
      <c r="E280" s="127"/>
      <c r="F280" s="127"/>
    </row>
    <row r="281" spans="1:6" s="50" customFormat="1" x14ac:dyDescent="0.25">
      <c r="A281" s="67"/>
      <c r="B281" s="49" t="s">
        <v>391</v>
      </c>
      <c r="C281" s="145" t="s">
        <v>44</v>
      </c>
      <c r="D281" s="146">
        <v>1</v>
      </c>
      <c r="E281" s="548"/>
      <c r="F281" s="81">
        <f>ROUND(E281*D281,2)</f>
        <v>0</v>
      </c>
    </row>
    <row r="282" spans="1:6" s="50" customFormat="1" x14ac:dyDescent="0.25">
      <c r="A282" s="67"/>
      <c r="B282" s="49"/>
      <c r="C282" s="46"/>
      <c r="D282" s="46"/>
      <c r="E282" s="77"/>
      <c r="F282" s="77"/>
    </row>
    <row r="283" spans="1:6" s="50" customFormat="1" ht="79.2" x14ac:dyDescent="0.25">
      <c r="A283" s="67" t="s">
        <v>356</v>
      </c>
      <c r="B283" s="51" t="s">
        <v>393</v>
      </c>
      <c r="C283" s="46" t="s">
        <v>27</v>
      </c>
      <c r="D283" s="46">
        <v>30</v>
      </c>
      <c r="E283" s="548"/>
      <c r="F283" s="81">
        <f>ROUND(E283*D283,2)</f>
        <v>0</v>
      </c>
    </row>
    <row r="284" spans="1:6" s="50" customFormat="1" x14ac:dyDescent="0.25">
      <c r="A284" s="67"/>
      <c r="B284" s="51"/>
      <c r="C284" s="46"/>
      <c r="D284" s="46"/>
      <c r="E284" s="77"/>
      <c r="F284" s="77"/>
    </row>
    <row r="285" spans="1:6" s="50" customFormat="1" ht="26.4" x14ac:dyDescent="0.25">
      <c r="A285" s="67" t="s">
        <v>392</v>
      </c>
      <c r="B285" s="51" t="s">
        <v>395</v>
      </c>
      <c r="C285" s="46" t="s">
        <v>44</v>
      </c>
      <c r="D285" s="46">
        <v>1</v>
      </c>
      <c r="E285" s="548"/>
      <c r="F285" s="81">
        <f>ROUND(E285*D285,2)</f>
        <v>0</v>
      </c>
    </row>
    <row r="286" spans="1:6" s="50" customFormat="1" x14ac:dyDescent="0.25">
      <c r="A286" s="67"/>
      <c r="B286" s="51"/>
      <c r="C286" s="46"/>
      <c r="D286" s="46"/>
      <c r="E286" s="77"/>
      <c r="F286" s="77"/>
    </row>
    <row r="287" spans="1:6" s="50" customFormat="1" ht="26.4" x14ac:dyDescent="0.25">
      <c r="A287" s="67" t="s">
        <v>394</v>
      </c>
      <c r="B287" s="76" t="s">
        <v>397</v>
      </c>
      <c r="C287" s="46"/>
      <c r="D287" s="46"/>
      <c r="E287" s="77"/>
      <c r="F287" s="77"/>
    </row>
    <row r="288" spans="1:6" s="50" customFormat="1" x14ac:dyDescent="0.25">
      <c r="A288" s="67"/>
      <c r="B288" s="135" t="s">
        <v>398</v>
      </c>
      <c r="C288" s="46" t="s">
        <v>44</v>
      </c>
      <c r="D288" s="46">
        <v>1</v>
      </c>
      <c r="E288" s="77"/>
      <c r="F288" s="77"/>
    </row>
    <row r="289" spans="1:6" s="50" customFormat="1" x14ac:dyDescent="0.25">
      <c r="A289" s="67"/>
      <c r="B289" s="135" t="s">
        <v>399</v>
      </c>
      <c r="C289" s="46" t="s">
        <v>27</v>
      </c>
      <c r="D289" s="46">
        <v>1</v>
      </c>
      <c r="E289" s="77"/>
      <c r="F289" s="77"/>
    </row>
    <row r="290" spans="1:6" s="50" customFormat="1" ht="26.4" x14ac:dyDescent="0.25">
      <c r="A290" s="67"/>
      <c r="B290" s="135" t="s">
        <v>400</v>
      </c>
      <c r="C290" s="46" t="s">
        <v>44</v>
      </c>
      <c r="D290" s="136">
        <v>1</v>
      </c>
      <c r="E290" s="116"/>
      <c r="F290" s="116"/>
    </row>
    <row r="291" spans="1:6" s="50" customFormat="1" x14ac:dyDescent="0.25">
      <c r="A291" s="67"/>
      <c r="B291" s="117" t="s">
        <v>241</v>
      </c>
      <c r="C291" s="118" t="s">
        <v>44</v>
      </c>
      <c r="D291" s="112">
        <v>1</v>
      </c>
      <c r="E291" s="548"/>
      <c r="F291" s="81">
        <f>ROUND(E291*D291,2)</f>
        <v>0</v>
      </c>
    </row>
    <row r="292" spans="1:6" s="50" customFormat="1" x14ac:dyDescent="0.25">
      <c r="A292" s="67"/>
      <c r="B292" s="51"/>
      <c r="C292" s="46"/>
      <c r="D292" s="46"/>
      <c r="E292" s="77"/>
      <c r="F292" s="77"/>
    </row>
    <row r="293" spans="1:6" s="50" customFormat="1" ht="39.6" x14ac:dyDescent="0.25">
      <c r="A293" s="67" t="s">
        <v>396</v>
      </c>
      <c r="B293" s="51" t="s">
        <v>401</v>
      </c>
      <c r="C293" s="46" t="s">
        <v>238</v>
      </c>
      <c r="D293" s="46">
        <v>1</v>
      </c>
      <c r="E293" s="548"/>
      <c r="F293" s="81">
        <f>ROUND(E293*D293,2)</f>
        <v>0</v>
      </c>
    </row>
    <row r="294" spans="1:6" s="50" customFormat="1" x14ac:dyDescent="0.25">
      <c r="A294" s="67"/>
      <c r="B294" s="113"/>
      <c r="C294" s="119"/>
      <c r="D294" s="119"/>
      <c r="E294" s="137"/>
      <c r="F294" s="121"/>
    </row>
    <row r="295" spans="1:6" s="50" customFormat="1" ht="13.8" thickBot="1" x14ac:dyDescent="0.3">
      <c r="A295" s="139"/>
      <c r="B295" s="140"/>
      <c r="C295" s="141"/>
      <c r="D295" s="141"/>
      <c r="E295" s="142"/>
      <c r="F295" s="143"/>
    </row>
    <row r="296" spans="1:6" s="50" customFormat="1" x14ac:dyDescent="0.25">
      <c r="A296" s="67"/>
      <c r="B296" s="111" t="s">
        <v>402</v>
      </c>
      <c r="C296" s="112" t="s">
        <v>403</v>
      </c>
      <c r="D296" s="119"/>
      <c r="E296" s="562">
        <f>SUM(F75:F295)</f>
        <v>0</v>
      </c>
      <c r="F296" s="563"/>
    </row>
    <row r="297" spans="1:6" s="50" customFormat="1" x14ac:dyDescent="0.25">
      <c r="A297" s="122"/>
      <c r="B297" s="51"/>
      <c r="C297" s="46"/>
      <c r="D297" s="46"/>
      <c r="E297" s="138"/>
    </row>
    <row r="298" spans="1:6" s="50" customFormat="1" x14ac:dyDescent="0.25">
      <c r="A298" s="122"/>
      <c r="B298" s="51"/>
      <c r="C298" s="46"/>
      <c r="D298" s="46"/>
      <c r="E298" s="138"/>
    </row>
    <row r="299" spans="1:6" s="50" customFormat="1" x14ac:dyDescent="0.25">
      <c r="A299" s="122"/>
      <c r="B299" s="51"/>
      <c r="C299" s="46"/>
      <c r="D299" s="46"/>
      <c r="E299" s="138"/>
    </row>
    <row r="300" spans="1:6" s="50" customFormat="1" x14ac:dyDescent="0.25">
      <c r="A300" s="122"/>
      <c r="B300" s="51"/>
      <c r="C300" s="46"/>
      <c r="D300" s="46"/>
      <c r="E300" s="138"/>
    </row>
    <row r="301" spans="1:6" s="50" customFormat="1" x14ac:dyDescent="0.25">
      <c r="A301" s="122"/>
      <c r="B301" s="51"/>
      <c r="C301" s="46"/>
      <c r="D301" s="46"/>
      <c r="E301" s="138"/>
    </row>
    <row r="302" spans="1:6" s="50" customFormat="1" x14ac:dyDescent="0.25">
      <c r="A302" s="122"/>
      <c r="B302" s="51"/>
      <c r="C302" s="46"/>
      <c r="D302" s="46"/>
      <c r="E302" s="138"/>
    </row>
    <row r="303" spans="1:6" s="50" customFormat="1" x14ac:dyDescent="0.25">
      <c r="A303" s="122"/>
      <c r="B303" s="51"/>
      <c r="C303" s="46"/>
      <c r="D303" s="46"/>
      <c r="E303" s="138"/>
    </row>
    <row r="304" spans="1:6" s="50" customFormat="1" x14ac:dyDescent="0.25">
      <c r="A304" s="122"/>
      <c r="B304" s="51"/>
      <c r="C304" s="46"/>
      <c r="D304" s="46"/>
      <c r="E304" s="138"/>
    </row>
    <row r="305" spans="1:5" s="50" customFormat="1" x14ac:dyDescent="0.25">
      <c r="A305" s="122"/>
      <c r="B305" s="51"/>
      <c r="C305" s="46"/>
      <c r="D305" s="46"/>
      <c r="E305" s="138"/>
    </row>
    <row r="306" spans="1:5" s="50" customFormat="1" x14ac:dyDescent="0.25">
      <c r="A306" s="122"/>
      <c r="B306" s="51"/>
      <c r="C306" s="46"/>
      <c r="D306" s="46"/>
      <c r="E306" s="138"/>
    </row>
    <row r="307" spans="1:5" s="50" customFormat="1" x14ac:dyDescent="0.25">
      <c r="A307" s="122"/>
      <c r="B307" s="51"/>
      <c r="C307" s="46"/>
      <c r="D307" s="46"/>
      <c r="E307" s="138"/>
    </row>
    <row r="308" spans="1:5" s="50" customFormat="1" x14ac:dyDescent="0.25">
      <c r="A308" s="122"/>
      <c r="B308" s="51"/>
      <c r="C308" s="46"/>
      <c r="D308" s="46"/>
      <c r="E308" s="138"/>
    </row>
    <row r="309" spans="1:5" s="50" customFormat="1" x14ac:dyDescent="0.25">
      <c r="A309" s="122"/>
      <c r="B309" s="51"/>
      <c r="C309" s="46"/>
      <c r="D309" s="46"/>
      <c r="E309" s="138"/>
    </row>
    <row r="310" spans="1:5" s="50" customFormat="1" x14ac:dyDescent="0.25">
      <c r="A310" s="122"/>
      <c r="B310" s="51"/>
      <c r="C310" s="46"/>
      <c r="D310" s="46"/>
      <c r="E310" s="138"/>
    </row>
    <row r="311" spans="1:5" s="50" customFormat="1" x14ac:dyDescent="0.25">
      <c r="A311" s="122"/>
      <c r="B311" s="51"/>
      <c r="C311" s="46"/>
      <c r="D311" s="46"/>
      <c r="E311" s="138"/>
    </row>
    <row r="312" spans="1:5" s="50" customFormat="1" x14ac:dyDescent="0.25">
      <c r="A312" s="122"/>
      <c r="B312" s="51"/>
      <c r="C312" s="46"/>
      <c r="D312" s="46"/>
      <c r="E312" s="138"/>
    </row>
    <row r="313" spans="1:5" s="50" customFormat="1" x14ac:dyDescent="0.25">
      <c r="A313" s="122"/>
      <c r="B313" s="51"/>
      <c r="C313" s="46"/>
      <c r="D313" s="46"/>
      <c r="E313" s="138"/>
    </row>
    <row r="314" spans="1:5" s="50" customFormat="1" x14ac:dyDescent="0.25">
      <c r="A314" s="122"/>
      <c r="B314" s="51"/>
      <c r="C314" s="46"/>
      <c r="D314" s="46"/>
      <c r="E314" s="138"/>
    </row>
    <row r="315" spans="1:5" s="50" customFormat="1" x14ac:dyDescent="0.25">
      <c r="A315" s="122"/>
      <c r="B315" s="51"/>
      <c r="C315" s="46"/>
      <c r="D315" s="46"/>
      <c r="E315" s="138"/>
    </row>
    <row r="316" spans="1:5" s="50" customFormat="1" x14ac:dyDescent="0.25">
      <c r="A316" s="122"/>
      <c r="B316" s="51"/>
      <c r="C316" s="46"/>
      <c r="D316" s="46"/>
      <c r="E316" s="138"/>
    </row>
    <row r="317" spans="1:5" s="50" customFormat="1" x14ac:dyDescent="0.25">
      <c r="A317" s="122"/>
      <c r="B317" s="51"/>
      <c r="C317" s="46"/>
      <c r="D317" s="46"/>
      <c r="E317" s="138"/>
    </row>
    <row r="318" spans="1:5" s="50" customFormat="1" x14ac:dyDescent="0.25">
      <c r="A318" s="122"/>
      <c r="B318" s="144"/>
      <c r="C318" s="46"/>
      <c r="D318" s="46"/>
      <c r="E318" s="138"/>
    </row>
    <row r="319" spans="1:5" s="50" customFormat="1" x14ac:dyDescent="0.25">
      <c r="A319" s="122"/>
      <c r="B319" s="144"/>
      <c r="C319" s="46"/>
      <c r="D319" s="46"/>
      <c r="E319" s="138"/>
    </row>
    <row r="320" spans="1:5" s="50" customFormat="1" x14ac:dyDescent="0.25">
      <c r="A320" s="122"/>
      <c r="B320" s="144"/>
      <c r="C320" s="46"/>
      <c r="D320" s="46"/>
      <c r="E320" s="138"/>
    </row>
    <row r="321" spans="1:5" s="50" customFormat="1" x14ac:dyDescent="0.25">
      <c r="A321" s="122"/>
      <c r="B321" s="144"/>
      <c r="C321" s="46"/>
      <c r="D321" s="46"/>
      <c r="E321" s="138"/>
    </row>
    <row r="322" spans="1:5" s="50" customFormat="1" x14ac:dyDescent="0.25">
      <c r="A322" s="122"/>
      <c r="B322" s="144"/>
      <c r="C322" s="46"/>
      <c r="D322" s="46"/>
      <c r="E322" s="138"/>
    </row>
    <row r="323" spans="1:5" s="50" customFormat="1" x14ac:dyDescent="0.25">
      <c r="A323" s="122"/>
      <c r="B323" s="144"/>
      <c r="C323" s="46"/>
      <c r="D323" s="46"/>
      <c r="E323" s="138"/>
    </row>
    <row r="324" spans="1:5" s="50" customFormat="1" x14ac:dyDescent="0.25">
      <c r="A324" s="122"/>
      <c r="B324" s="144"/>
      <c r="C324" s="46"/>
      <c r="D324" s="46"/>
      <c r="E324" s="138"/>
    </row>
    <row r="325" spans="1:5" s="50" customFormat="1" x14ac:dyDescent="0.25">
      <c r="A325" s="122"/>
      <c r="B325" s="144"/>
      <c r="C325" s="46"/>
      <c r="D325" s="46"/>
      <c r="E325" s="138"/>
    </row>
    <row r="326" spans="1:5" s="50" customFormat="1" x14ac:dyDescent="0.25">
      <c r="A326" s="122"/>
      <c r="B326" s="144"/>
      <c r="C326" s="46"/>
      <c r="D326" s="46"/>
      <c r="E326" s="138"/>
    </row>
    <row r="327" spans="1:5" s="50" customFormat="1" x14ac:dyDescent="0.25">
      <c r="A327" s="122"/>
      <c r="B327" s="144"/>
      <c r="C327" s="46"/>
      <c r="D327" s="46"/>
      <c r="E327" s="138"/>
    </row>
    <row r="328" spans="1:5" s="50" customFormat="1" x14ac:dyDescent="0.25">
      <c r="A328" s="122"/>
      <c r="B328" s="144"/>
      <c r="C328" s="46"/>
      <c r="D328" s="46"/>
      <c r="E328" s="138"/>
    </row>
    <row r="329" spans="1:5" s="50" customFormat="1" x14ac:dyDescent="0.25">
      <c r="A329" s="122"/>
      <c r="B329" s="144"/>
      <c r="C329" s="46"/>
      <c r="D329" s="46"/>
      <c r="E329" s="138"/>
    </row>
    <row r="330" spans="1:5" s="50" customFormat="1" x14ac:dyDescent="0.25">
      <c r="A330" s="122"/>
      <c r="B330" s="144"/>
      <c r="C330" s="46"/>
      <c r="D330" s="46"/>
      <c r="E330" s="138"/>
    </row>
    <row r="331" spans="1:5" s="50" customFormat="1" x14ac:dyDescent="0.25">
      <c r="A331" s="122"/>
      <c r="B331" s="144"/>
      <c r="C331" s="46"/>
      <c r="D331" s="46"/>
      <c r="E331" s="138"/>
    </row>
    <row r="332" spans="1:5" s="50" customFormat="1" x14ac:dyDescent="0.25">
      <c r="A332" s="122"/>
      <c r="B332" s="144"/>
      <c r="C332" s="46"/>
      <c r="D332" s="46"/>
      <c r="E332" s="138"/>
    </row>
    <row r="333" spans="1:5" s="50" customFormat="1" x14ac:dyDescent="0.25">
      <c r="A333" s="122"/>
      <c r="B333" s="144"/>
      <c r="C333" s="46"/>
      <c r="D333" s="46"/>
      <c r="E333" s="138"/>
    </row>
    <row r="334" spans="1:5" s="50" customFormat="1" x14ac:dyDescent="0.25">
      <c r="A334" s="122"/>
      <c r="B334" s="144"/>
      <c r="C334" s="46"/>
      <c r="D334" s="46"/>
      <c r="E334" s="138"/>
    </row>
    <row r="335" spans="1:5" s="50" customFormat="1" x14ac:dyDescent="0.25">
      <c r="A335" s="122"/>
      <c r="B335" s="144"/>
      <c r="C335" s="46"/>
      <c r="D335" s="46"/>
      <c r="E335" s="138"/>
    </row>
    <row r="336" spans="1:5" s="50" customFormat="1" x14ac:dyDescent="0.25">
      <c r="A336" s="122"/>
      <c r="B336" s="144"/>
      <c r="C336" s="46"/>
      <c r="D336" s="46"/>
      <c r="E336" s="138"/>
    </row>
    <row r="337" spans="1:5" s="50" customFormat="1" x14ac:dyDescent="0.25">
      <c r="A337" s="122"/>
      <c r="B337" s="144"/>
      <c r="C337" s="46"/>
      <c r="D337" s="46"/>
      <c r="E337" s="138"/>
    </row>
    <row r="338" spans="1:5" s="50" customFormat="1" x14ac:dyDescent="0.25">
      <c r="A338" s="122"/>
      <c r="B338" s="144"/>
      <c r="C338" s="46"/>
      <c r="D338" s="46"/>
      <c r="E338" s="138"/>
    </row>
    <row r="339" spans="1:5" s="50" customFormat="1" x14ac:dyDescent="0.25">
      <c r="A339" s="122"/>
      <c r="B339" s="144"/>
      <c r="C339" s="46"/>
      <c r="D339" s="46"/>
      <c r="E339" s="138"/>
    </row>
    <row r="340" spans="1:5" s="50" customFormat="1" x14ac:dyDescent="0.25">
      <c r="A340" s="122"/>
      <c r="B340" s="144"/>
      <c r="C340" s="46"/>
      <c r="D340" s="46"/>
      <c r="E340" s="138"/>
    </row>
    <row r="341" spans="1:5" s="50" customFormat="1" x14ac:dyDescent="0.25">
      <c r="A341" s="122"/>
      <c r="B341" s="144"/>
      <c r="C341" s="46"/>
      <c r="D341" s="46"/>
      <c r="E341" s="138"/>
    </row>
    <row r="342" spans="1:5" s="50" customFormat="1" x14ac:dyDescent="0.25">
      <c r="A342" s="122"/>
      <c r="B342" s="144"/>
      <c r="C342" s="46"/>
      <c r="D342" s="46"/>
      <c r="E342" s="138"/>
    </row>
    <row r="343" spans="1:5" s="50" customFormat="1" x14ac:dyDescent="0.25">
      <c r="A343" s="122"/>
      <c r="B343" s="144"/>
      <c r="C343" s="46"/>
      <c r="D343" s="46"/>
      <c r="E343" s="138"/>
    </row>
    <row r="344" spans="1:5" s="50" customFormat="1" x14ac:dyDescent="0.25">
      <c r="A344" s="122"/>
      <c r="B344" s="144"/>
      <c r="C344" s="46"/>
      <c r="D344" s="46"/>
      <c r="E344" s="138"/>
    </row>
    <row r="345" spans="1:5" s="50" customFormat="1" x14ac:dyDescent="0.25">
      <c r="A345" s="122"/>
      <c r="B345" s="144"/>
      <c r="C345" s="46"/>
      <c r="D345" s="46"/>
      <c r="E345" s="138"/>
    </row>
    <row r="346" spans="1:5" s="50" customFormat="1" x14ac:dyDescent="0.25">
      <c r="A346" s="122"/>
      <c r="B346" s="144"/>
      <c r="C346" s="46"/>
      <c r="D346" s="46"/>
      <c r="E346" s="138"/>
    </row>
    <row r="347" spans="1:5" s="50" customFormat="1" x14ac:dyDescent="0.25">
      <c r="A347" s="122"/>
      <c r="B347" s="144"/>
      <c r="C347" s="46"/>
      <c r="D347" s="46"/>
      <c r="E347" s="138"/>
    </row>
    <row r="348" spans="1:5" s="50" customFormat="1" x14ac:dyDescent="0.25">
      <c r="A348" s="122"/>
      <c r="B348" s="144"/>
      <c r="C348" s="46"/>
      <c r="D348" s="46"/>
      <c r="E348" s="138"/>
    </row>
    <row r="349" spans="1:5" s="50" customFormat="1" x14ac:dyDescent="0.25">
      <c r="A349" s="122"/>
      <c r="B349" s="144"/>
      <c r="C349" s="46"/>
      <c r="D349" s="46"/>
      <c r="E349" s="138"/>
    </row>
    <row r="350" spans="1:5" s="50" customFormat="1" x14ac:dyDescent="0.25">
      <c r="A350" s="122"/>
      <c r="B350" s="144"/>
      <c r="C350" s="46"/>
      <c r="D350" s="46"/>
      <c r="E350" s="138"/>
    </row>
    <row r="351" spans="1:5" s="50" customFormat="1" x14ac:dyDescent="0.25">
      <c r="A351" s="122"/>
      <c r="B351" s="144"/>
      <c r="C351" s="46"/>
      <c r="D351" s="46"/>
      <c r="E351" s="138"/>
    </row>
    <row r="352" spans="1:5" s="50" customFormat="1" x14ac:dyDescent="0.25">
      <c r="A352" s="122"/>
      <c r="B352" s="144"/>
      <c r="C352" s="46"/>
      <c r="D352" s="46"/>
      <c r="E352" s="138"/>
    </row>
    <row r="353" spans="1:5" s="50" customFormat="1" x14ac:dyDescent="0.25">
      <c r="A353" s="122"/>
      <c r="B353" s="144"/>
      <c r="C353" s="46"/>
      <c r="D353" s="46"/>
      <c r="E353" s="138"/>
    </row>
    <row r="354" spans="1:5" s="50" customFormat="1" x14ac:dyDescent="0.25">
      <c r="A354" s="122"/>
      <c r="B354" s="144"/>
      <c r="C354" s="46"/>
      <c r="D354" s="46"/>
      <c r="E354" s="138"/>
    </row>
    <row r="355" spans="1:5" s="50" customFormat="1" x14ac:dyDescent="0.25">
      <c r="A355" s="122"/>
      <c r="B355" s="144"/>
      <c r="C355" s="46"/>
      <c r="D355" s="46"/>
      <c r="E355" s="138"/>
    </row>
    <row r="356" spans="1:5" s="50" customFormat="1" x14ac:dyDescent="0.25">
      <c r="A356" s="122"/>
      <c r="B356" s="144"/>
      <c r="C356" s="46"/>
      <c r="D356" s="46"/>
      <c r="E356" s="138"/>
    </row>
    <row r="357" spans="1:5" s="50" customFormat="1" x14ac:dyDescent="0.25">
      <c r="A357" s="122"/>
      <c r="B357" s="144"/>
      <c r="C357" s="46"/>
      <c r="D357" s="46"/>
      <c r="E357" s="138"/>
    </row>
    <row r="358" spans="1:5" s="50" customFormat="1" x14ac:dyDescent="0.25">
      <c r="A358" s="122"/>
      <c r="B358" s="144"/>
      <c r="C358" s="46"/>
      <c r="D358" s="46"/>
      <c r="E358" s="138"/>
    </row>
    <row r="359" spans="1:5" s="50" customFormat="1" x14ac:dyDescent="0.25">
      <c r="A359" s="122"/>
      <c r="B359" s="144"/>
      <c r="C359" s="46"/>
      <c r="D359" s="46"/>
      <c r="E359" s="138"/>
    </row>
    <row r="360" spans="1:5" s="50" customFormat="1" x14ac:dyDescent="0.25">
      <c r="A360" s="122"/>
      <c r="B360" s="144"/>
      <c r="C360" s="46"/>
      <c r="D360" s="46"/>
      <c r="E360" s="138"/>
    </row>
    <row r="361" spans="1:5" s="50" customFormat="1" x14ac:dyDescent="0.25">
      <c r="A361" s="122"/>
      <c r="B361" s="144"/>
      <c r="C361" s="46"/>
      <c r="D361" s="46"/>
      <c r="E361" s="138"/>
    </row>
    <row r="362" spans="1:5" s="50" customFormat="1" x14ac:dyDescent="0.25">
      <c r="A362" s="122"/>
      <c r="B362" s="144"/>
      <c r="C362" s="46"/>
      <c r="D362" s="46"/>
      <c r="E362" s="138"/>
    </row>
    <row r="363" spans="1:5" s="50" customFormat="1" x14ac:dyDescent="0.25">
      <c r="A363" s="122"/>
      <c r="B363" s="144"/>
      <c r="C363" s="46"/>
      <c r="D363" s="46"/>
      <c r="E363" s="138"/>
    </row>
    <row r="364" spans="1:5" s="50" customFormat="1" x14ac:dyDescent="0.25">
      <c r="A364" s="122"/>
      <c r="B364" s="144"/>
      <c r="C364" s="46"/>
      <c r="D364" s="46"/>
      <c r="E364" s="138"/>
    </row>
    <row r="365" spans="1:5" s="50" customFormat="1" x14ac:dyDescent="0.25">
      <c r="A365" s="122"/>
      <c r="B365" s="144"/>
      <c r="C365" s="46"/>
      <c r="D365" s="46"/>
      <c r="E365" s="138"/>
    </row>
    <row r="366" spans="1:5" s="50" customFormat="1" x14ac:dyDescent="0.25">
      <c r="A366" s="122"/>
      <c r="B366" s="144"/>
      <c r="C366" s="46"/>
      <c r="D366" s="46"/>
      <c r="E366" s="138"/>
    </row>
    <row r="367" spans="1:5" s="50" customFormat="1" x14ac:dyDescent="0.25">
      <c r="A367" s="122"/>
      <c r="B367" s="144"/>
      <c r="C367" s="46"/>
      <c r="D367" s="46"/>
      <c r="E367" s="138"/>
    </row>
    <row r="368" spans="1:5" s="50" customFormat="1" x14ac:dyDescent="0.25">
      <c r="A368" s="122"/>
      <c r="B368" s="144"/>
      <c r="C368" s="46"/>
      <c r="D368" s="46"/>
      <c r="E368" s="138"/>
    </row>
    <row r="369" spans="1:5" s="50" customFormat="1" x14ac:dyDescent="0.25">
      <c r="A369" s="122"/>
      <c r="B369" s="144"/>
      <c r="C369" s="46"/>
      <c r="D369" s="46"/>
      <c r="E369" s="138"/>
    </row>
    <row r="370" spans="1:5" s="50" customFormat="1" x14ac:dyDescent="0.25">
      <c r="A370" s="122"/>
      <c r="B370" s="144"/>
      <c r="C370" s="46"/>
      <c r="D370" s="46"/>
      <c r="E370" s="138"/>
    </row>
    <row r="371" spans="1:5" s="50" customFormat="1" x14ac:dyDescent="0.25">
      <c r="A371" s="122"/>
      <c r="B371" s="144"/>
      <c r="C371" s="46"/>
      <c r="D371" s="46"/>
      <c r="E371" s="138"/>
    </row>
    <row r="372" spans="1:5" s="50" customFormat="1" x14ac:dyDescent="0.25">
      <c r="A372" s="122"/>
      <c r="B372" s="144"/>
      <c r="C372" s="46"/>
      <c r="D372" s="46"/>
      <c r="E372" s="138"/>
    </row>
    <row r="373" spans="1:5" s="50" customFormat="1" x14ac:dyDescent="0.25">
      <c r="A373" s="122"/>
      <c r="B373" s="144"/>
      <c r="C373" s="46"/>
      <c r="D373" s="46"/>
      <c r="E373" s="138"/>
    </row>
    <row r="374" spans="1:5" s="50" customFormat="1" x14ac:dyDescent="0.25">
      <c r="A374" s="122"/>
      <c r="B374" s="144"/>
      <c r="C374" s="46"/>
      <c r="D374" s="46"/>
      <c r="E374" s="138"/>
    </row>
    <row r="375" spans="1:5" s="50" customFormat="1" x14ac:dyDescent="0.25">
      <c r="A375" s="122"/>
      <c r="B375" s="144"/>
      <c r="C375" s="46"/>
      <c r="D375" s="46"/>
      <c r="E375" s="138"/>
    </row>
    <row r="376" spans="1:5" s="50" customFormat="1" x14ac:dyDescent="0.25">
      <c r="A376" s="122"/>
      <c r="B376" s="144"/>
      <c r="C376" s="46"/>
      <c r="D376" s="46"/>
      <c r="E376" s="138"/>
    </row>
    <row r="377" spans="1:5" s="50" customFormat="1" x14ac:dyDescent="0.25">
      <c r="A377" s="122"/>
      <c r="B377" s="144"/>
      <c r="C377" s="46"/>
      <c r="D377" s="46"/>
      <c r="E377" s="138"/>
    </row>
    <row r="378" spans="1:5" s="50" customFormat="1" x14ac:dyDescent="0.25">
      <c r="A378" s="122"/>
      <c r="B378" s="144"/>
      <c r="C378" s="46"/>
      <c r="D378" s="46"/>
      <c r="E378" s="138"/>
    </row>
    <row r="379" spans="1:5" s="50" customFormat="1" x14ac:dyDescent="0.25">
      <c r="A379" s="122"/>
      <c r="B379" s="144"/>
      <c r="C379" s="46"/>
      <c r="D379" s="46"/>
      <c r="E379" s="138"/>
    </row>
    <row r="380" spans="1:5" s="50" customFormat="1" x14ac:dyDescent="0.25">
      <c r="A380" s="122"/>
      <c r="B380" s="144"/>
      <c r="C380" s="46"/>
      <c r="D380" s="46"/>
      <c r="E380" s="138"/>
    </row>
    <row r="381" spans="1:5" s="50" customFormat="1" x14ac:dyDescent="0.25">
      <c r="A381" s="122"/>
      <c r="B381" s="144"/>
      <c r="C381" s="46"/>
      <c r="D381" s="46"/>
      <c r="E381" s="138"/>
    </row>
    <row r="382" spans="1:5" s="50" customFormat="1" x14ac:dyDescent="0.25">
      <c r="A382" s="122"/>
      <c r="B382" s="144"/>
      <c r="C382" s="46"/>
      <c r="D382" s="46"/>
      <c r="E382" s="138"/>
    </row>
    <row r="383" spans="1:5" s="50" customFormat="1" x14ac:dyDescent="0.25">
      <c r="A383" s="122"/>
      <c r="B383" s="144"/>
      <c r="C383" s="46"/>
      <c r="D383" s="46"/>
      <c r="E383" s="138"/>
    </row>
    <row r="384" spans="1:5" s="50" customFormat="1" x14ac:dyDescent="0.25">
      <c r="A384" s="122"/>
      <c r="B384" s="144"/>
      <c r="C384" s="46"/>
      <c r="D384" s="46"/>
      <c r="E384" s="138"/>
    </row>
    <row r="385" spans="1:5" s="50" customFormat="1" x14ac:dyDescent="0.25">
      <c r="A385" s="122"/>
      <c r="B385" s="144"/>
      <c r="C385" s="46"/>
      <c r="D385" s="46"/>
      <c r="E385" s="138"/>
    </row>
    <row r="386" spans="1:5" s="50" customFormat="1" x14ac:dyDescent="0.25">
      <c r="A386" s="122"/>
      <c r="B386" s="144"/>
      <c r="C386" s="46"/>
      <c r="D386" s="46"/>
      <c r="E386" s="138"/>
    </row>
    <row r="387" spans="1:5" s="50" customFormat="1" x14ac:dyDescent="0.25">
      <c r="A387" s="122"/>
      <c r="B387" s="144"/>
      <c r="C387" s="46"/>
      <c r="D387" s="46"/>
      <c r="E387" s="138"/>
    </row>
    <row r="388" spans="1:5" s="50" customFormat="1" x14ac:dyDescent="0.25">
      <c r="A388" s="122"/>
      <c r="B388" s="144"/>
      <c r="C388" s="46"/>
      <c r="D388" s="46"/>
      <c r="E388" s="138"/>
    </row>
    <row r="389" spans="1:5" s="50" customFormat="1" x14ac:dyDescent="0.25">
      <c r="A389" s="122"/>
      <c r="B389" s="144"/>
      <c r="C389" s="46"/>
      <c r="D389" s="46"/>
      <c r="E389" s="138"/>
    </row>
    <row r="390" spans="1:5" s="50" customFormat="1" x14ac:dyDescent="0.25">
      <c r="A390" s="122"/>
      <c r="B390" s="144"/>
      <c r="C390" s="46"/>
      <c r="D390" s="46"/>
      <c r="E390" s="138"/>
    </row>
    <row r="391" spans="1:5" s="50" customFormat="1" x14ac:dyDescent="0.25">
      <c r="A391" s="122"/>
      <c r="B391" s="144"/>
      <c r="C391" s="46"/>
      <c r="D391" s="46"/>
      <c r="E391" s="138"/>
    </row>
    <row r="392" spans="1:5" s="50" customFormat="1" x14ac:dyDescent="0.25">
      <c r="A392" s="122"/>
      <c r="B392" s="144"/>
      <c r="C392" s="46"/>
      <c r="D392" s="46"/>
      <c r="E392" s="138"/>
    </row>
    <row r="393" spans="1:5" s="50" customFormat="1" x14ac:dyDescent="0.25">
      <c r="A393" s="122"/>
      <c r="B393" s="144"/>
      <c r="C393" s="46"/>
      <c r="D393" s="46"/>
      <c r="E393" s="138"/>
    </row>
    <row r="394" spans="1:5" s="50" customFormat="1" x14ac:dyDescent="0.25">
      <c r="A394" s="122"/>
      <c r="B394" s="144"/>
      <c r="C394" s="46"/>
      <c r="D394" s="46"/>
      <c r="E394" s="138"/>
    </row>
    <row r="395" spans="1:5" s="50" customFormat="1" x14ac:dyDescent="0.25">
      <c r="A395" s="122"/>
      <c r="B395" s="144"/>
      <c r="C395" s="46"/>
      <c r="D395" s="46"/>
      <c r="E395" s="138"/>
    </row>
    <row r="396" spans="1:5" s="50" customFormat="1" x14ac:dyDescent="0.25">
      <c r="A396" s="122"/>
      <c r="B396" s="144"/>
      <c r="C396" s="46"/>
      <c r="D396" s="46"/>
      <c r="E396" s="138"/>
    </row>
    <row r="397" spans="1:5" s="50" customFormat="1" x14ac:dyDescent="0.25">
      <c r="A397" s="122"/>
      <c r="B397" s="144"/>
      <c r="C397" s="46"/>
      <c r="D397" s="46"/>
      <c r="E397" s="138"/>
    </row>
    <row r="398" spans="1:5" s="50" customFormat="1" x14ac:dyDescent="0.25">
      <c r="A398" s="122"/>
      <c r="B398" s="144"/>
      <c r="C398" s="46"/>
      <c r="D398" s="46"/>
      <c r="E398" s="138"/>
    </row>
    <row r="399" spans="1:5" s="50" customFormat="1" x14ac:dyDescent="0.25">
      <c r="A399" s="122"/>
      <c r="B399" s="144"/>
      <c r="C399" s="46"/>
      <c r="D399" s="46"/>
      <c r="E399" s="138"/>
    </row>
    <row r="400" spans="1:5" s="50" customFormat="1" x14ac:dyDescent="0.25">
      <c r="A400" s="122"/>
      <c r="B400" s="144"/>
      <c r="C400" s="46"/>
      <c r="D400" s="46"/>
      <c r="E400" s="138"/>
    </row>
    <row r="401" spans="1:5" s="50" customFormat="1" x14ac:dyDescent="0.25">
      <c r="A401" s="122"/>
      <c r="B401" s="144"/>
      <c r="C401" s="46"/>
      <c r="D401" s="46"/>
      <c r="E401" s="138"/>
    </row>
    <row r="402" spans="1:5" s="50" customFormat="1" x14ac:dyDescent="0.25">
      <c r="A402" s="122"/>
      <c r="B402" s="144"/>
      <c r="C402" s="46"/>
      <c r="D402" s="46"/>
      <c r="E402" s="138"/>
    </row>
    <row r="403" spans="1:5" s="50" customFormat="1" x14ac:dyDescent="0.25">
      <c r="A403" s="122"/>
      <c r="B403" s="144"/>
      <c r="C403" s="46"/>
      <c r="D403" s="46"/>
      <c r="E403" s="138"/>
    </row>
    <row r="404" spans="1:5" s="50" customFormat="1" x14ac:dyDescent="0.25">
      <c r="A404" s="122"/>
      <c r="B404" s="144"/>
      <c r="C404" s="46"/>
      <c r="D404" s="46"/>
      <c r="E404" s="138"/>
    </row>
    <row r="405" spans="1:5" s="50" customFormat="1" x14ac:dyDescent="0.25">
      <c r="A405" s="122"/>
      <c r="B405" s="144"/>
      <c r="C405" s="46"/>
      <c r="D405" s="46"/>
      <c r="E405" s="138"/>
    </row>
    <row r="406" spans="1:5" s="50" customFormat="1" x14ac:dyDescent="0.25">
      <c r="A406" s="122"/>
      <c r="B406" s="144"/>
      <c r="C406" s="46"/>
      <c r="D406" s="46"/>
      <c r="E406" s="138"/>
    </row>
    <row r="407" spans="1:5" s="50" customFormat="1" x14ac:dyDescent="0.25">
      <c r="A407" s="122"/>
      <c r="B407" s="144"/>
      <c r="C407" s="46"/>
      <c r="D407" s="46"/>
      <c r="E407" s="138"/>
    </row>
    <row r="408" spans="1:5" s="50" customFormat="1" x14ac:dyDescent="0.25">
      <c r="A408" s="122"/>
      <c r="B408" s="144"/>
      <c r="C408" s="46"/>
      <c r="D408" s="46"/>
      <c r="E408" s="138"/>
    </row>
    <row r="409" spans="1:5" s="50" customFormat="1" x14ac:dyDescent="0.25">
      <c r="A409" s="122"/>
      <c r="B409" s="144"/>
      <c r="C409" s="46"/>
      <c r="D409" s="46"/>
      <c r="E409" s="138"/>
    </row>
    <row r="410" spans="1:5" s="50" customFormat="1" x14ac:dyDescent="0.25">
      <c r="A410" s="122"/>
      <c r="B410" s="144"/>
      <c r="C410" s="46"/>
      <c r="D410" s="46"/>
      <c r="E410" s="138"/>
    </row>
    <row r="411" spans="1:5" s="50" customFormat="1" x14ac:dyDescent="0.25">
      <c r="A411" s="122"/>
      <c r="B411" s="144"/>
      <c r="C411" s="46"/>
      <c r="D411" s="46"/>
      <c r="E411" s="138"/>
    </row>
    <row r="412" spans="1:5" s="50" customFormat="1" x14ac:dyDescent="0.25">
      <c r="A412" s="122"/>
      <c r="B412" s="144"/>
      <c r="C412" s="46"/>
      <c r="D412" s="46"/>
      <c r="E412" s="138"/>
    </row>
    <row r="413" spans="1:5" s="50" customFormat="1" x14ac:dyDescent="0.25">
      <c r="A413" s="122"/>
      <c r="B413" s="144"/>
      <c r="C413" s="46"/>
      <c r="D413" s="46"/>
      <c r="E413" s="138"/>
    </row>
    <row r="414" spans="1:5" s="50" customFormat="1" x14ac:dyDescent="0.25">
      <c r="A414" s="122"/>
      <c r="B414" s="144"/>
      <c r="C414" s="46"/>
      <c r="D414" s="46"/>
      <c r="E414" s="138"/>
    </row>
    <row r="415" spans="1:5" s="50" customFormat="1" x14ac:dyDescent="0.25">
      <c r="A415" s="122"/>
      <c r="B415" s="144"/>
      <c r="C415" s="46"/>
      <c r="D415" s="46"/>
      <c r="E415" s="138"/>
    </row>
    <row r="416" spans="1:5" s="50" customFormat="1" x14ac:dyDescent="0.25">
      <c r="A416" s="122"/>
      <c r="B416" s="144"/>
      <c r="C416" s="46"/>
      <c r="D416" s="46"/>
      <c r="E416" s="138"/>
    </row>
    <row r="417" spans="1:5" s="50" customFormat="1" x14ac:dyDescent="0.25">
      <c r="A417" s="122"/>
      <c r="B417" s="144"/>
      <c r="C417" s="46"/>
      <c r="D417" s="46"/>
      <c r="E417" s="138"/>
    </row>
    <row r="418" spans="1:5" s="50" customFormat="1" x14ac:dyDescent="0.25">
      <c r="A418" s="122"/>
      <c r="B418" s="144"/>
      <c r="C418" s="46"/>
      <c r="D418" s="46"/>
      <c r="E418" s="138"/>
    </row>
    <row r="419" spans="1:5" s="50" customFormat="1" x14ac:dyDescent="0.25">
      <c r="A419" s="122"/>
      <c r="B419" s="144"/>
      <c r="C419" s="46"/>
      <c r="D419" s="46"/>
      <c r="E419" s="138"/>
    </row>
    <row r="420" spans="1:5" s="50" customFormat="1" x14ac:dyDescent="0.25">
      <c r="A420" s="122"/>
      <c r="B420" s="144"/>
      <c r="C420" s="46"/>
      <c r="D420" s="46"/>
      <c r="E420" s="138"/>
    </row>
    <row r="421" spans="1:5" s="50" customFormat="1" x14ac:dyDescent="0.25">
      <c r="A421" s="122"/>
      <c r="B421" s="144"/>
      <c r="C421" s="46"/>
      <c r="D421" s="46"/>
      <c r="E421" s="138"/>
    </row>
    <row r="422" spans="1:5" s="50" customFormat="1" x14ac:dyDescent="0.25">
      <c r="A422" s="122"/>
      <c r="B422" s="144"/>
      <c r="C422" s="46"/>
      <c r="D422" s="46"/>
      <c r="E422" s="138"/>
    </row>
    <row r="423" spans="1:5" s="50" customFormat="1" x14ac:dyDescent="0.25">
      <c r="A423" s="122"/>
      <c r="B423" s="144"/>
      <c r="C423" s="46"/>
      <c r="D423" s="46"/>
      <c r="E423" s="138"/>
    </row>
    <row r="424" spans="1:5" s="50" customFormat="1" x14ac:dyDescent="0.25">
      <c r="A424" s="122"/>
      <c r="B424" s="144"/>
      <c r="C424" s="46"/>
      <c r="D424" s="46"/>
      <c r="E424" s="138"/>
    </row>
    <row r="425" spans="1:5" s="50" customFormat="1" x14ac:dyDescent="0.25">
      <c r="A425" s="122"/>
      <c r="B425" s="144"/>
      <c r="C425" s="46"/>
      <c r="D425" s="46"/>
      <c r="E425" s="138"/>
    </row>
    <row r="426" spans="1:5" s="50" customFormat="1" x14ac:dyDescent="0.25">
      <c r="A426" s="122"/>
      <c r="B426" s="144"/>
      <c r="C426" s="46"/>
      <c r="D426" s="46"/>
      <c r="E426" s="138"/>
    </row>
    <row r="427" spans="1:5" s="50" customFormat="1" x14ac:dyDescent="0.25">
      <c r="A427" s="122"/>
      <c r="B427" s="144"/>
      <c r="C427" s="46"/>
      <c r="D427" s="46"/>
      <c r="E427" s="138"/>
    </row>
    <row r="428" spans="1:5" s="50" customFormat="1" x14ac:dyDescent="0.25">
      <c r="A428" s="122"/>
      <c r="B428" s="144"/>
      <c r="C428" s="46"/>
      <c r="D428" s="46"/>
      <c r="E428" s="138"/>
    </row>
    <row r="429" spans="1:5" s="50" customFormat="1" x14ac:dyDescent="0.25">
      <c r="A429" s="122"/>
      <c r="B429" s="144"/>
      <c r="C429" s="46"/>
      <c r="D429" s="46"/>
      <c r="E429" s="138"/>
    </row>
    <row r="430" spans="1:5" s="50" customFormat="1" x14ac:dyDescent="0.25">
      <c r="A430" s="122"/>
      <c r="B430" s="144"/>
      <c r="C430" s="46"/>
      <c r="D430" s="46"/>
      <c r="E430" s="138"/>
    </row>
    <row r="431" spans="1:5" s="50" customFormat="1" x14ac:dyDescent="0.25">
      <c r="A431" s="122"/>
      <c r="B431" s="144"/>
      <c r="C431" s="46"/>
      <c r="D431" s="46"/>
      <c r="E431" s="138"/>
    </row>
    <row r="432" spans="1:5" s="50" customFormat="1" x14ac:dyDescent="0.25">
      <c r="A432" s="122"/>
      <c r="B432" s="144"/>
      <c r="C432" s="46"/>
      <c r="D432" s="46"/>
      <c r="E432" s="138"/>
    </row>
    <row r="433" spans="1:5" s="50" customFormat="1" x14ac:dyDescent="0.25">
      <c r="A433" s="122"/>
      <c r="B433" s="144"/>
      <c r="C433" s="46"/>
      <c r="D433" s="46"/>
      <c r="E433" s="138"/>
    </row>
    <row r="434" spans="1:5" s="50" customFormat="1" x14ac:dyDescent="0.25">
      <c r="A434" s="122"/>
      <c r="B434" s="144"/>
      <c r="C434" s="46"/>
      <c r="D434" s="46"/>
      <c r="E434" s="138"/>
    </row>
    <row r="435" spans="1:5" s="50" customFormat="1" x14ac:dyDescent="0.25">
      <c r="A435" s="122"/>
      <c r="B435" s="144"/>
      <c r="C435" s="46"/>
      <c r="D435" s="46"/>
      <c r="E435" s="138"/>
    </row>
    <row r="436" spans="1:5" s="50" customFormat="1" x14ac:dyDescent="0.25">
      <c r="A436" s="122"/>
      <c r="B436" s="144"/>
      <c r="C436" s="46"/>
      <c r="D436" s="46"/>
      <c r="E436" s="138"/>
    </row>
    <row r="437" spans="1:5" s="50" customFormat="1" x14ac:dyDescent="0.25">
      <c r="A437" s="122"/>
      <c r="B437" s="144"/>
      <c r="C437" s="46"/>
      <c r="D437" s="46"/>
      <c r="E437" s="138"/>
    </row>
    <row r="438" spans="1:5" s="50" customFormat="1" x14ac:dyDescent="0.25">
      <c r="A438" s="122"/>
      <c r="B438" s="144"/>
      <c r="C438" s="46"/>
      <c r="D438" s="46"/>
      <c r="E438" s="138"/>
    </row>
    <row r="439" spans="1:5" s="50" customFormat="1" x14ac:dyDescent="0.25">
      <c r="A439" s="122"/>
      <c r="B439" s="144"/>
      <c r="C439" s="46"/>
      <c r="D439" s="46"/>
      <c r="E439" s="138"/>
    </row>
    <row r="440" spans="1:5" s="50" customFormat="1" x14ac:dyDescent="0.25">
      <c r="A440" s="122"/>
      <c r="B440" s="144"/>
      <c r="C440" s="46"/>
      <c r="D440" s="46"/>
      <c r="E440" s="138"/>
    </row>
    <row r="441" spans="1:5" s="50" customFormat="1" x14ac:dyDescent="0.25">
      <c r="A441" s="122"/>
      <c r="B441" s="144"/>
      <c r="C441" s="46"/>
      <c r="D441" s="46"/>
      <c r="E441" s="138"/>
    </row>
    <row r="442" spans="1:5" s="50" customFormat="1" x14ac:dyDescent="0.25">
      <c r="A442" s="122"/>
      <c r="B442" s="144"/>
      <c r="C442" s="46"/>
      <c r="D442" s="46"/>
      <c r="E442" s="138"/>
    </row>
    <row r="443" spans="1:5" s="50" customFormat="1" x14ac:dyDescent="0.25">
      <c r="A443" s="122"/>
      <c r="B443" s="144"/>
      <c r="C443" s="46"/>
      <c r="D443" s="46"/>
      <c r="E443" s="138"/>
    </row>
    <row r="444" spans="1:5" s="50" customFormat="1" x14ac:dyDescent="0.25">
      <c r="A444" s="122"/>
      <c r="B444" s="144"/>
      <c r="C444" s="46"/>
      <c r="D444" s="46"/>
      <c r="E444" s="138"/>
    </row>
    <row r="445" spans="1:5" s="50" customFormat="1" x14ac:dyDescent="0.25">
      <c r="A445" s="122"/>
      <c r="B445" s="144"/>
      <c r="C445" s="46"/>
      <c r="D445" s="46"/>
      <c r="E445" s="138"/>
    </row>
    <row r="446" spans="1:5" s="50" customFormat="1" x14ac:dyDescent="0.25">
      <c r="A446" s="122"/>
      <c r="B446" s="144"/>
      <c r="C446" s="46"/>
      <c r="D446" s="46"/>
      <c r="E446" s="138"/>
    </row>
    <row r="447" spans="1:5" s="50" customFormat="1" x14ac:dyDescent="0.25">
      <c r="A447" s="122"/>
      <c r="B447" s="144"/>
      <c r="C447" s="46"/>
      <c r="D447" s="46"/>
      <c r="E447" s="138"/>
    </row>
    <row r="448" spans="1:5" s="50" customFormat="1" x14ac:dyDescent="0.25">
      <c r="A448" s="122"/>
      <c r="B448" s="144"/>
      <c r="C448" s="46"/>
      <c r="D448" s="46"/>
      <c r="E448" s="138"/>
    </row>
    <row r="449" spans="1:5" s="50" customFormat="1" x14ac:dyDescent="0.25">
      <c r="A449" s="122"/>
      <c r="B449" s="144"/>
      <c r="C449" s="46"/>
      <c r="D449" s="46"/>
      <c r="E449" s="138"/>
    </row>
    <row r="450" spans="1:5" s="50" customFormat="1" x14ac:dyDescent="0.25">
      <c r="A450" s="122"/>
      <c r="B450" s="144"/>
      <c r="C450" s="46"/>
      <c r="D450" s="46"/>
      <c r="E450" s="138"/>
    </row>
    <row r="451" spans="1:5" s="50" customFormat="1" x14ac:dyDescent="0.25">
      <c r="A451" s="122"/>
      <c r="B451" s="144"/>
      <c r="C451" s="46"/>
      <c r="D451" s="46"/>
      <c r="E451" s="138"/>
    </row>
    <row r="452" spans="1:5" s="50" customFormat="1" x14ac:dyDescent="0.25">
      <c r="A452" s="122"/>
      <c r="B452" s="144"/>
      <c r="C452" s="46"/>
      <c r="D452" s="46"/>
      <c r="E452" s="138"/>
    </row>
    <row r="453" spans="1:5" s="50" customFormat="1" x14ac:dyDescent="0.25">
      <c r="A453" s="122"/>
      <c r="B453" s="144"/>
      <c r="C453" s="46"/>
      <c r="D453" s="46"/>
      <c r="E453" s="138"/>
    </row>
    <row r="454" spans="1:5" s="50" customFormat="1" x14ac:dyDescent="0.25">
      <c r="A454" s="122"/>
      <c r="B454" s="144"/>
      <c r="C454" s="46"/>
      <c r="D454" s="46"/>
      <c r="E454" s="138"/>
    </row>
    <row r="455" spans="1:5" s="50" customFormat="1" x14ac:dyDescent="0.25">
      <c r="A455" s="122"/>
      <c r="B455" s="144"/>
      <c r="C455" s="46"/>
      <c r="D455" s="46"/>
      <c r="E455" s="138"/>
    </row>
    <row r="456" spans="1:5" s="50" customFormat="1" x14ac:dyDescent="0.25">
      <c r="A456" s="122"/>
      <c r="B456" s="144"/>
      <c r="C456" s="46"/>
      <c r="D456" s="46"/>
      <c r="E456" s="138"/>
    </row>
    <row r="457" spans="1:5" s="50" customFormat="1" x14ac:dyDescent="0.25">
      <c r="A457" s="122"/>
      <c r="B457" s="144"/>
      <c r="C457" s="46"/>
      <c r="D457" s="46"/>
      <c r="E457" s="138"/>
    </row>
    <row r="458" spans="1:5" s="50" customFormat="1" x14ac:dyDescent="0.25">
      <c r="A458" s="122"/>
      <c r="B458" s="144"/>
      <c r="C458" s="46"/>
      <c r="D458" s="46"/>
      <c r="E458" s="138"/>
    </row>
    <row r="459" spans="1:5" s="50" customFormat="1" x14ac:dyDescent="0.25">
      <c r="A459" s="122"/>
      <c r="B459" s="144"/>
      <c r="C459" s="46"/>
      <c r="D459" s="46"/>
      <c r="E459" s="138"/>
    </row>
    <row r="460" spans="1:5" s="50" customFormat="1" x14ac:dyDescent="0.25">
      <c r="A460" s="122"/>
      <c r="B460" s="144"/>
      <c r="C460" s="46"/>
      <c r="D460" s="46"/>
      <c r="E460" s="138"/>
    </row>
    <row r="461" spans="1:5" s="50" customFormat="1" x14ac:dyDescent="0.25">
      <c r="A461" s="122"/>
      <c r="B461" s="144"/>
      <c r="C461" s="46"/>
      <c r="D461" s="46"/>
      <c r="E461" s="138"/>
    </row>
    <row r="462" spans="1:5" s="50" customFormat="1" x14ac:dyDescent="0.25">
      <c r="A462" s="122"/>
      <c r="B462" s="144"/>
      <c r="C462" s="46"/>
      <c r="D462" s="46"/>
      <c r="E462" s="138"/>
    </row>
    <row r="463" spans="1:5" s="50" customFormat="1" x14ac:dyDescent="0.25">
      <c r="A463" s="122"/>
      <c r="B463" s="144"/>
      <c r="C463" s="46"/>
      <c r="D463" s="46"/>
      <c r="E463" s="138"/>
    </row>
    <row r="464" spans="1:5" s="50" customFormat="1" x14ac:dyDescent="0.25">
      <c r="A464" s="122"/>
      <c r="B464" s="144"/>
      <c r="C464" s="46"/>
      <c r="D464" s="46"/>
      <c r="E464" s="138"/>
    </row>
    <row r="465" spans="1:5" s="50" customFormat="1" x14ac:dyDescent="0.25">
      <c r="A465" s="122"/>
      <c r="B465" s="144"/>
      <c r="C465" s="46"/>
      <c r="D465" s="46"/>
      <c r="E465" s="138"/>
    </row>
    <row r="466" spans="1:5" s="50" customFormat="1" x14ac:dyDescent="0.25">
      <c r="A466" s="122"/>
      <c r="B466" s="144"/>
      <c r="C466" s="46"/>
      <c r="D466" s="46"/>
      <c r="E466" s="138"/>
    </row>
    <row r="467" spans="1:5" s="50" customFormat="1" x14ac:dyDescent="0.25">
      <c r="A467" s="122"/>
      <c r="B467" s="144"/>
      <c r="C467" s="46"/>
      <c r="D467" s="46"/>
      <c r="E467" s="138"/>
    </row>
    <row r="468" spans="1:5" s="50" customFormat="1" x14ac:dyDescent="0.25">
      <c r="A468" s="122"/>
      <c r="B468" s="144"/>
      <c r="C468" s="46"/>
      <c r="D468" s="46"/>
      <c r="E468" s="138"/>
    </row>
    <row r="469" spans="1:5" s="50" customFormat="1" x14ac:dyDescent="0.25">
      <c r="A469" s="122"/>
      <c r="B469" s="144"/>
      <c r="C469" s="46"/>
      <c r="D469" s="46"/>
      <c r="E469" s="138"/>
    </row>
    <row r="470" spans="1:5" s="50" customFormat="1" x14ac:dyDescent="0.25">
      <c r="A470" s="122"/>
      <c r="B470" s="144"/>
      <c r="C470" s="46"/>
      <c r="D470" s="46"/>
      <c r="E470" s="138"/>
    </row>
    <row r="471" spans="1:5" s="50" customFormat="1" x14ac:dyDescent="0.25">
      <c r="A471" s="122"/>
      <c r="B471" s="144"/>
      <c r="C471" s="46"/>
      <c r="D471" s="46"/>
      <c r="E471" s="138"/>
    </row>
    <row r="472" spans="1:5" s="50" customFormat="1" x14ac:dyDescent="0.25">
      <c r="A472" s="122"/>
      <c r="B472" s="144"/>
      <c r="C472" s="46"/>
      <c r="D472" s="46"/>
      <c r="E472" s="138"/>
    </row>
    <row r="473" spans="1:5" s="50" customFormat="1" x14ac:dyDescent="0.25">
      <c r="A473" s="122"/>
      <c r="B473" s="144"/>
      <c r="C473" s="46"/>
      <c r="D473" s="46"/>
      <c r="E473" s="138"/>
    </row>
    <row r="474" spans="1:5" s="50" customFormat="1" x14ac:dyDescent="0.25">
      <c r="A474" s="122"/>
      <c r="B474" s="144"/>
      <c r="C474" s="46"/>
      <c r="D474" s="46"/>
      <c r="E474" s="138"/>
    </row>
    <row r="475" spans="1:5" s="50" customFormat="1" x14ac:dyDescent="0.25">
      <c r="A475" s="122"/>
      <c r="B475" s="144"/>
      <c r="C475" s="46"/>
      <c r="D475" s="46"/>
      <c r="E475" s="138"/>
    </row>
    <row r="476" spans="1:5" s="50" customFormat="1" x14ac:dyDescent="0.25">
      <c r="A476" s="122"/>
      <c r="B476" s="144"/>
      <c r="C476" s="46"/>
      <c r="D476" s="46"/>
      <c r="E476" s="138"/>
    </row>
    <row r="477" spans="1:5" s="50" customFormat="1" x14ac:dyDescent="0.25">
      <c r="A477" s="122"/>
      <c r="B477" s="144"/>
      <c r="C477" s="46"/>
      <c r="D477" s="46"/>
      <c r="E477" s="138"/>
    </row>
    <row r="478" spans="1:5" s="50" customFormat="1" x14ac:dyDescent="0.25">
      <c r="A478" s="122"/>
      <c r="B478" s="144"/>
      <c r="C478" s="46"/>
      <c r="D478" s="46"/>
      <c r="E478" s="138"/>
    </row>
    <row r="479" spans="1:5" s="50" customFormat="1" x14ac:dyDescent="0.25">
      <c r="A479" s="122"/>
      <c r="B479" s="144"/>
      <c r="C479" s="46"/>
      <c r="D479" s="46"/>
      <c r="E479" s="138"/>
    </row>
    <row r="480" spans="1:5" s="50" customFormat="1" x14ac:dyDescent="0.25">
      <c r="A480" s="122"/>
      <c r="B480" s="144"/>
      <c r="C480" s="46"/>
      <c r="D480" s="46"/>
      <c r="E480" s="138"/>
    </row>
    <row r="481" spans="1:5" s="50" customFormat="1" x14ac:dyDescent="0.25">
      <c r="A481" s="122"/>
      <c r="B481" s="144"/>
      <c r="C481" s="46"/>
      <c r="D481" s="46"/>
      <c r="E481" s="138"/>
    </row>
    <row r="482" spans="1:5" s="50" customFormat="1" x14ac:dyDescent="0.25">
      <c r="A482" s="122"/>
      <c r="B482" s="144"/>
      <c r="C482" s="46"/>
      <c r="D482" s="46"/>
      <c r="E482" s="138"/>
    </row>
    <row r="483" spans="1:5" s="50" customFormat="1" x14ac:dyDescent="0.25">
      <c r="A483" s="122"/>
      <c r="B483" s="144"/>
      <c r="C483" s="46"/>
      <c r="D483" s="46"/>
      <c r="E483" s="138"/>
    </row>
    <row r="484" spans="1:5" s="50" customFormat="1" x14ac:dyDescent="0.25">
      <c r="A484" s="122"/>
      <c r="B484" s="144"/>
      <c r="C484" s="46"/>
      <c r="D484" s="46"/>
      <c r="E484" s="138"/>
    </row>
    <row r="485" spans="1:5" s="50" customFormat="1" x14ac:dyDescent="0.25">
      <c r="A485" s="122"/>
      <c r="B485" s="144"/>
      <c r="C485" s="46"/>
      <c r="D485" s="46"/>
      <c r="E485" s="138"/>
    </row>
    <row r="486" spans="1:5" s="50" customFormat="1" x14ac:dyDescent="0.25">
      <c r="A486" s="122"/>
      <c r="B486" s="144"/>
      <c r="C486" s="46"/>
      <c r="D486" s="46"/>
      <c r="E486" s="138"/>
    </row>
    <row r="487" spans="1:5" s="50" customFormat="1" x14ac:dyDescent="0.25">
      <c r="A487" s="122"/>
      <c r="B487" s="144"/>
      <c r="C487" s="46"/>
      <c r="D487" s="46"/>
      <c r="E487" s="138"/>
    </row>
    <row r="488" spans="1:5" s="50" customFormat="1" x14ac:dyDescent="0.25">
      <c r="A488" s="122"/>
      <c r="B488" s="144"/>
      <c r="C488" s="46"/>
      <c r="D488" s="46"/>
      <c r="E488" s="138"/>
    </row>
    <row r="489" spans="1:5" s="50" customFormat="1" x14ac:dyDescent="0.25">
      <c r="A489" s="122"/>
      <c r="B489" s="144"/>
      <c r="C489" s="46"/>
      <c r="D489" s="46"/>
      <c r="E489" s="138"/>
    </row>
    <row r="490" spans="1:5" s="50" customFormat="1" x14ac:dyDescent="0.25">
      <c r="A490" s="122"/>
      <c r="B490" s="144"/>
      <c r="C490" s="46"/>
      <c r="D490" s="46"/>
      <c r="E490" s="138"/>
    </row>
    <row r="491" spans="1:5" s="50" customFormat="1" x14ac:dyDescent="0.25">
      <c r="A491" s="122"/>
      <c r="B491" s="144"/>
      <c r="C491" s="46"/>
      <c r="D491" s="46"/>
      <c r="E491" s="138"/>
    </row>
    <row r="492" spans="1:5" s="50" customFormat="1" x14ac:dyDescent="0.25">
      <c r="A492" s="122"/>
      <c r="B492" s="144"/>
      <c r="C492" s="46"/>
      <c r="D492" s="46"/>
      <c r="E492" s="138"/>
    </row>
    <row r="493" spans="1:5" s="50" customFormat="1" x14ac:dyDescent="0.25">
      <c r="A493" s="122"/>
      <c r="B493" s="144"/>
      <c r="C493" s="46"/>
      <c r="D493" s="46"/>
      <c r="E493" s="138"/>
    </row>
    <row r="494" spans="1:5" s="50" customFormat="1" x14ac:dyDescent="0.25">
      <c r="A494" s="122"/>
      <c r="B494" s="144"/>
      <c r="C494" s="46"/>
      <c r="D494" s="46"/>
      <c r="E494" s="138"/>
    </row>
    <row r="495" spans="1:5" s="50" customFormat="1" x14ac:dyDescent="0.25">
      <c r="A495" s="122"/>
      <c r="B495" s="144"/>
      <c r="C495" s="46"/>
      <c r="D495" s="46"/>
      <c r="E495" s="138"/>
    </row>
    <row r="496" spans="1:5" s="50" customFormat="1" x14ac:dyDescent="0.25">
      <c r="A496" s="122"/>
      <c r="B496" s="144"/>
      <c r="C496" s="46"/>
      <c r="D496" s="46"/>
      <c r="E496" s="138"/>
    </row>
    <row r="497" spans="1:5" s="50" customFormat="1" x14ac:dyDescent="0.25">
      <c r="A497" s="122"/>
      <c r="B497" s="144"/>
      <c r="C497" s="46"/>
      <c r="D497" s="46"/>
      <c r="E497" s="138"/>
    </row>
    <row r="498" spans="1:5" s="50" customFormat="1" x14ac:dyDescent="0.25">
      <c r="A498" s="122"/>
      <c r="B498" s="144"/>
      <c r="C498" s="46"/>
      <c r="D498" s="46"/>
      <c r="E498" s="138"/>
    </row>
    <row r="499" spans="1:5" s="50" customFormat="1" x14ac:dyDescent="0.25">
      <c r="A499" s="122"/>
      <c r="B499" s="144"/>
      <c r="C499" s="46"/>
      <c r="D499" s="46"/>
      <c r="E499" s="138"/>
    </row>
    <row r="500" spans="1:5" s="50" customFormat="1" x14ac:dyDescent="0.25">
      <c r="A500" s="122"/>
      <c r="B500" s="144"/>
      <c r="C500" s="46"/>
      <c r="D500" s="46"/>
      <c r="E500" s="138"/>
    </row>
    <row r="501" spans="1:5" s="50" customFormat="1" x14ac:dyDescent="0.25">
      <c r="A501" s="122"/>
      <c r="B501" s="144"/>
      <c r="C501" s="46"/>
      <c r="D501" s="46"/>
      <c r="E501" s="138"/>
    </row>
    <row r="502" spans="1:5" s="50" customFormat="1" x14ac:dyDescent="0.25">
      <c r="A502" s="122"/>
      <c r="B502" s="144"/>
      <c r="C502" s="46"/>
      <c r="D502" s="46"/>
      <c r="E502" s="138"/>
    </row>
    <row r="503" spans="1:5" s="50" customFormat="1" x14ac:dyDescent="0.25">
      <c r="A503" s="122"/>
      <c r="B503" s="144"/>
      <c r="C503" s="46"/>
      <c r="D503" s="46"/>
      <c r="E503" s="138"/>
    </row>
    <row r="504" spans="1:5" s="50" customFormat="1" x14ac:dyDescent="0.25">
      <c r="A504" s="122"/>
      <c r="B504" s="144"/>
      <c r="C504" s="46"/>
      <c r="D504" s="46"/>
      <c r="E504" s="138"/>
    </row>
    <row r="505" spans="1:5" s="50" customFormat="1" x14ac:dyDescent="0.25">
      <c r="A505" s="122"/>
      <c r="B505" s="144"/>
      <c r="C505" s="46"/>
      <c r="D505" s="46"/>
      <c r="E505" s="138"/>
    </row>
    <row r="506" spans="1:5" s="50" customFormat="1" x14ac:dyDescent="0.25">
      <c r="A506" s="122"/>
      <c r="B506" s="144"/>
      <c r="C506" s="46"/>
      <c r="D506" s="46"/>
      <c r="E506" s="138"/>
    </row>
    <row r="507" spans="1:5" s="50" customFormat="1" x14ac:dyDescent="0.25">
      <c r="A507" s="122"/>
      <c r="B507" s="144"/>
      <c r="C507" s="46"/>
      <c r="D507" s="46"/>
      <c r="E507" s="138"/>
    </row>
    <row r="508" spans="1:5" s="50" customFormat="1" x14ac:dyDescent="0.25">
      <c r="A508" s="122"/>
      <c r="B508" s="144"/>
      <c r="C508" s="46"/>
      <c r="D508" s="46"/>
      <c r="E508" s="138"/>
    </row>
    <row r="509" spans="1:5" s="50" customFormat="1" x14ac:dyDescent="0.25">
      <c r="A509" s="122"/>
      <c r="B509" s="144"/>
      <c r="C509" s="46"/>
      <c r="D509" s="46"/>
      <c r="E509" s="138"/>
    </row>
    <row r="510" spans="1:5" s="50" customFormat="1" x14ac:dyDescent="0.25">
      <c r="A510" s="122"/>
      <c r="B510" s="144"/>
      <c r="C510" s="46"/>
      <c r="D510" s="46"/>
      <c r="E510" s="138"/>
    </row>
    <row r="511" spans="1:5" s="50" customFormat="1" x14ac:dyDescent="0.25">
      <c r="A511" s="122"/>
      <c r="B511" s="144"/>
      <c r="C511" s="46"/>
      <c r="D511" s="46"/>
      <c r="E511" s="138"/>
    </row>
    <row r="512" spans="1:5" s="50" customFormat="1" x14ac:dyDescent="0.25">
      <c r="A512" s="122"/>
      <c r="B512" s="144"/>
      <c r="C512" s="46"/>
      <c r="D512" s="46"/>
      <c r="E512" s="138"/>
    </row>
    <row r="513" spans="1:5" s="50" customFormat="1" x14ac:dyDescent="0.25">
      <c r="A513" s="122"/>
      <c r="B513" s="144"/>
      <c r="C513" s="46"/>
      <c r="D513" s="46"/>
      <c r="E513" s="138"/>
    </row>
    <row r="514" spans="1:5" s="50" customFormat="1" x14ac:dyDescent="0.25">
      <c r="A514" s="122"/>
      <c r="B514" s="144"/>
      <c r="C514" s="46"/>
      <c r="D514" s="46"/>
      <c r="E514" s="138"/>
    </row>
    <row r="515" spans="1:5" s="50" customFormat="1" x14ac:dyDescent="0.25">
      <c r="A515" s="122"/>
      <c r="B515" s="144"/>
      <c r="C515" s="46"/>
      <c r="D515" s="46"/>
      <c r="E515" s="138"/>
    </row>
    <row r="516" spans="1:5" s="50" customFormat="1" x14ac:dyDescent="0.25">
      <c r="A516" s="122"/>
      <c r="B516" s="144"/>
      <c r="C516" s="46"/>
      <c r="D516" s="46"/>
      <c r="E516" s="138"/>
    </row>
    <row r="517" spans="1:5" s="50" customFormat="1" x14ac:dyDescent="0.25">
      <c r="A517" s="122"/>
      <c r="B517" s="144"/>
      <c r="C517" s="46"/>
      <c r="D517" s="46"/>
      <c r="E517" s="138"/>
    </row>
    <row r="518" spans="1:5" s="50" customFormat="1" x14ac:dyDescent="0.25">
      <c r="A518" s="122"/>
      <c r="B518" s="144"/>
      <c r="C518" s="46"/>
      <c r="D518" s="46"/>
      <c r="E518" s="138"/>
    </row>
    <row r="519" spans="1:5" s="50" customFormat="1" x14ac:dyDescent="0.25">
      <c r="A519" s="122"/>
      <c r="B519" s="144"/>
      <c r="C519" s="46"/>
      <c r="D519" s="46"/>
      <c r="E519" s="138"/>
    </row>
    <row r="520" spans="1:5" s="50" customFormat="1" x14ac:dyDescent="0.25">
      <c r="A520" s="122"/>
      <c r="B520" s="144"/>
      <c r="C520" s="46"/>
      <c r="D520" s="46"/>
      <c r="E520" s="138"/>
    </row>
    <row r="521" spans="1:5" s="50" customFormat="1" x14ac:dyDescent="0.25">
      <c r="A521" s="122"/>
      <c r="B521" s="144"/>
      <c r="C521" s="46"/>
      <c r="D521" s="46"/>
      <c r="E521" s="138"/>
    </row>
    <row r="522" spans="1:5" s="50" customFormat="1" x14ac:dyDescent="0.25">
      <c r="A522" s="122"/>
      <c r="B522" s="144"/>
      <c r="C522" s="46"/>
      <c r="D522" s="46"/>
      <c r="E522" s="138"/>
    </row>
    <row r="523" spans="1:5" s="50" customFormat="1" x14ac:dyDescent="0.25">
      <c r="A523" s="122"/>
      <c r="B523" s="144"/>
      <c r="C523" s="46"/>
      <c r="D523" s="46"/>
      <c r="E523" s="138"/>
    </row>
    <row r="524" spans="1:5" s="50" customFormat="1" x14ac:dyDescent="0.25">
      <c r="A524" s="122"/>
      <c r="B524" s="144"/>
      <c r="C524" s="46"/>
      <c r="D524" s="46"/>
      <c r="E524" s="138"/>
    </row>
    <row r="525" spans="1:5" s="50" customFormat="1" x14ac:dyDescent="0.25">
      <c r="A525" s="122"/>
      <c r="B525" s="144"/>
      <c r="C525" s="46"/>
      <c r="D525" s="46"/>
      <c r="E525" s="138"/>
    </row>
    <row r="526" spans="1:5" s="50" customFormat="1" x14ac:dyDescent="0.25">
      <c r="A526" s="122"/>
      <c r="B526" s="144"/>
      <c r="C526" s="46"/>
      <c r="D526" s="46"/>
      <c r="E526" s="138"/>
    </row>
    <row r="527" spans="1:5" s="50" customFormat="1" x14ac:dyDescent="0.25">
      <c r="A527" s="122"/>
      <c r="B527" s="144"/>
      <c r="C527" s="46"/>
      <c r="D527" s="46"/>
      <c r="E527" s="138"/>
    </row>
    <row r="528" spans="1:5" s="50" customFormat="1" x14ac:dyDescent="0.25">
      <c r="A528" s="122"/>
      <c r="B528" s="144"/>
      <c r="C528" s="46"/>
      <c r="D528" s="46"/>
      <c r="E528" s="138"/>
    </row>
    <row r="529" spans="1:5" s="50" customFormat="1" x14ac:dyDescent="0.25">
      <c r="A529" s="122"/>
      <c r="B529" s="144"/>
      <c r="C529" s="46"/>
      <c r="D529" s="46"/>
      <c r="E529" s="138"/>
    </row>
    <row r="530" spans="1:5" s="50" customFormat="1" x14ac:dyDescent="0.25">
      <c r="A530" s="122"/>
      <c r="B530" s="144"/>
      <c r="C530" s="46"/>
      <c r="D530" s="46"/>
      <c r="E530" s="138"/>
    </row>
    <row r="531" spans="1:5" s="50" customFormat="1" x14ac:dyDescent="0.25">
      <c r="A531" s="122"/>
      <c r="B531" s="144"/>
      <c r="C531" s="46"/>
      <c r="D531" s="46"/>
      <c r="E531" s="138"/>
    </row>
    <row r="532" spans="1:5" s="50" customFormat="1" x14ac:dyDescent="0.25">
      <c r="A532" s="122"/>
      <c r="B532" s="144"/>
      <c r="C532" s="46"/>
      <c r="D532" s="46"/>
      <c r="E532" s="138"/>
    </row>
    <row r="533" spans="1:5" s="50" customFormat="1" x14ac:dyDescent="0.25">
      <c r="A533" s="122"/>
      <c r="B533" s="144"/>
      <c r="C533" s="46"/>
      <c r="D533" s="46"/>
      <c r="E533" s="138"/>
    </row>
    <row r="534" spans="1:5" s="50" customFormat="1" x14ac:dyDescent="0.25">
      <c r="A534" s="122"/>
      <c r="B534" s="144"/>
      <c r="C534" s="46"/>
      <c r="D534" s="46"/>
      <c r="E534" s="138"/>
    </row>
    <row r="535" spans="1:5" s="50" customFormat="1" x14ac:dyDescent="0.25">
      <c r="A535" s="122"/>
      <c r="B535" s="144"/>
      <c r="C535" s="46"/>
      <c r="D535" s="46"/>
      <c r="E535" s="138"/>
    </row>
    <row r="536" spans="1:5" s="50" customFormat="1" x14ac:dyDescent="0.25">
      <c r="A536" s="122"/>
      <c r="B536" s="144"/>
      <c r="C536" s="46"/>
      <c r="D536" s="46"/>
      <c r="E536" s="138"/>
    </row>
    <row r="537" spans="1:5" s="50" customFormat="1" x14ac:dyDescent="0.25">
      <c r="A537" s="122"/>
      <c r="B537" s="144"/>
      <c r="C537" s="46"/>
      <c r="D537" s="46"/>
      <c r="E537" s="138"/>
    </row>
    <row r="538" spans="1:5" s="50" customFormat="1" x14ac:dyDescent="0.25">
      <c r="A538" s="122"/>
      <c r="B538" s="144"/>
      <c r="C538" s="46"/>
      <c r="D538" s="46"/>
      <c r="E538" s="138"/>
    </row>
    <row r="539" spans="1:5" s="50" customFormat="1" x14ac:dyDescent="0.25">
      <c r="A539" s="122"/>
      <c r="B539" s="144"/>
      <c r="C539" s="46"/>
      <c r="D539" s="46"/>
      <c r="E539" s="138"/>
    </row>
    <row r="540" spans="1:5" s="50" customFormat="1" x14ac:dyDescent="0.25">
      <c r="A540" s="122"/>
      <c r="B540" s="144"/>
      <c r="C540" s="46"/>
      <c r="D540" s="46"/>
      <c r="E540" s="138"/>
    </row>
    <row r="541" spans="1:5" s="50" customFormat="1" x14ac:dyDescent="0.25">
      <c r="A541" s="122"/>
      <c r="B541" s="144"/>
      <c r="C541" s="46"/>
      <c r="D541" s="46"/>
      <c r="E541" s="138"/>
    </row>
    <row r="542" spans="1:5" s="50" customFormat="1" x14ac:dyDescent="0.25">
      <c r="A542" s="122"/>
      <c r="B542" s="144"/>
      <c r="C542" s="46"/>
      <c r="D542" s="46"/>
      <c r="E542" s="138"/>
    </row>
    <row r="543" spans="1:5" s="50" customFormat="1" x14ac:dyDescent="0.25">
      <c r="A543" s="122"/>
      <c r="B543" s="144"/>
      <c r="C543" s="46"/>
      <c r="D543" s="46"/>
      <c r="E543" s="138"/>
    </row>
    <row r="544" spans="1:5" s="50" customFormat="1" x14ac:dyDescent="0.25">
      <c r="A544" s="122"/>
      <c r="B544" s="144"/>
      <c r="C544" s="46"/>
      <c r="D544" s="46"/>
      <c r="E544" s="138"/>
    </row>
    <row r="545" spans="1:5" s="50" customFormat="1" x14ac:dyDescent="0.25">
      <c r="A545" s="122"/>
      <c r="B545" s="144"/>
      <c r="C545" s="46"/>
      <c r="D545" s="46"/>
      <c r="E545" s="138"/>
    </row>
    <row r="546" spans="1:5" s="50" customFormat="1" x14ac:dyDescent="0.25">
      <c r="A546" s="122"/>
      <c r="B546" s="144"/>
      <c r="C546" s="46"/>
      <c r="D546" s="46"/>
      <c r="E546" s="138"/>
    </row>
    <row r="547" spans="1:5" s="50" customFormat="1" x14ac:dyDescent="0.25">
      <c r="A547" s="122"/>
      <c r="B547" s="144"/>
      <c r="C547" s="46"/>
      <c r="D547" s="46"/>
      <c r="E547" s="138"/>
    </row>
    <row r="548" spans="1:5" s="50" customFormat="1" x14ac:dyDescent="0.25">
      <c r="A548" s="122"/>
      <c r="B548" s="144"/>
      <c r="C548" s="46"/>
      <c r="D548" s="46"/>
      <c r="E548" s="138"/>
    </row>
    <row r="549" spans="1:5" s="50" customFormat="1" x14ac:dyDescent="0.25">
      <c r="A549" s="122"/>
      <c r="B549" s="144"/>
      <c r="C549" s="46"/>
      <c r="D549" s="46"/>
      <c r="E549" s="138"/>
    </row>
    <row r="550" spans="1:5" s="50" customFormat="1" x14ac:dyDescent="0.25">
      <c r="A550" s="122"/>
      <c r="B550" s="144"/>
      <c r="C550" s="46"/>
      <c r="D550" s="46"/>
      <c r="E550" s="138"/>
    </row>
    <row r="551" spans="1:5" s="50" customFormat="1" x14ac:dyDescent="0.25">
      <c r="A551" s="122"/>
      <c r="B551" s="144"/>
      <c r="C551" s="46"/>
      <c r="D551" s="46"/>
      <c r="E551" s="138"/>
    </row>
    <row r="552" spans="1:5" s="50" customFormat="1" x14ac:dyDescent="0.25">
      <c r="A552" s="122"/>
      <c r="B552" s="144"/>
      <c r="C552" s="46"/>
      <c r="D552" s="46"/>
      <c r="E552" s="138"/>
    </row>
    <row r="553" spans="1:5" s="50" customFormat="1" x14ac:dyDescent="0.25">
      <c r="A553" s="122"/>
      <c r="B553" s="144"/>
      <c r="C553" s="46"/>
      <c r="D553" s="46"/>
      <c r="E553" s="138"/>
    </row>
    <row r="554" spans="1:5" s="50" customFormat="1" x14ac:dyDescent="0.25">
      <c r="A554" s="122"/>
      <c r="B554" s="144"/>
      <c r="C554" s="46"/>
      <c r="D554" s="46"/>
      <c r="E554" s="138"/>
    </row>
    <row r="555" spans="1:5" s="50" customFormat="1" x14ac:dyDescent="0.25">
      <c r="A555" s="122"/>
      <c r="B555" s="144"/>
      <c r="C555" s="46"/>
      <c r="D555" s="46"/>
      <c r="E555" s="138"/>
    </row>
    <row r="556" spans="1:5" s="50" customFormat="1" x14ac:dyDescent="0.25">
      <c r="A556" s="122"/>
      <c r="B556" s="144"/>
      <c r="C556" s="46"/>
      <c r="D556" s="46"/>
      <c r="E556" s="138"/>
    </row>
    <row r="557" spans="1:5" s="50" customFormat="1" x14ac:dyDescent="0.25">
      <c r="A557" s="122"/>
      <c r="B557" s="144"/>
      <c r="C557" s="46"/>
      <c r="D557" s="46"/>
      <c r="E557" s="138"/>
    </row>
    <row r="558" spans="1:5" s="50" customFormat="1" x14ac:dyDescent="0.25">
      <c r="A558" s="122"/>
      <c r="B558" s="144"/>
      <c r="C558" s="46"/>
      <c r="D558" s="46"/>
      <c r="E558" s="138"/>
    </row>
    <row r="559" spans="1:5" s="50" customFormat="1" x14ac:dyDescent="0.25">
      <c r="A559" s="122"/>
      <c r="B559" s="144"/>
      <c r="C559" s="46"/>
      <c r="D559" s="46"/>
      <c r="E559" s="138"/>
    </row>
    <row r="560" spans="1:5" s="50" customFormat="1" x14ac:dyDescent="0.25">
      <c r="A560" s="122"/>
      <c r="B560" s="144"/>
      <c r="C560" s="46"/>
      <c r="D560" s="46"/>
      <c r="E560" s="138"/>
    </row>
    <row r="561" spans="1:5" s="50" customFormat="1" x14ac:dyDescent="0.25">
      <c r="A561" s="122"/>
      <c r="B561" s="144"/>
      <c r="C561" s="46"/>
      <c r="D561" s="46"/>
      <c r="E561" s="138"/>
    </row>
    <row r="562" spans="1:5" s="50" customFormat="1" x14ac:dyDescent="0.25">
      <c r="A562" s="122"/>
      <c r="B562" s="144"/>
      <c r="C562" s="46"/>
      <c r="D562" s="46"/>
      <c r="E562" s="138"/>
    </row>
    <row r="563" spans="1:5" s="50" customFormat="1" x14ac:dyDescent="0.25">
      <c r="A563" s="122"/>
      <c r="B563" s="144"/>
      <c r="C563" s="46"/>
      <c r="D563" s="46"/>
      <c r="E563" s="138"/>
    </row>
    <row r="564" spans="1:5" s="50" customFormat="1" x14ac:dyDescent="0.25">
      <c r="A564" s="122"/>
      <c r="B564" s="144"/>
      <c r="C564" s="46"/>
      <c r="D564" s="46"/>
      <c r="E564" s="138"/>
    </row>
    <row r="565" spans="1:5" s="50" customFormat="1" x14ac:dyDescent="0.25">
      <c r="A565" s="122"/>
      <c r="B565" s="144"/>
      <c r="C565" s="46"/>
      <c r="D565" s="46"/>
      <c r="E565" s="138"/>
    </row>
    <row r="566" spans="1:5" s="50" customFormat="1" x14ac:dyDescent="0.25">
      <c r="A566" s="122"/>
      <c r="B566" s="144"/>
      <c r="C566" s="46"/>
      <c r="D566" s="46"/>
      <c r="E566" s="138"/>
    </row>
    <row r="567" spans="1:5" s="50" customFormat="1" x14ac:dyDescent="0.25">
      <c r="A567" s="122"/>
      <c r="B567" s="144"/>
      <c r="C567" s="46"/>
      <c r="D567" s="46"/>
      <c r="E567" s="138"/>
    </row>
    <row r="568" spans="1:5" s="50" customFormat="1" x14ac:dyDescent="0.25">
      <c r="A568" s="122"/>
      <c r="B568" s="144"/>
      <c r="C568" s="46"/>
      <c r="D568" s="46"/>
      <c r="E568" s="138"/>
    </row>
    <row r="569" spans="1:5" s="50" customFormat="1" x14ac:dyDescent="0.25">
      <c r="A569" s="122"/>
      <c r="B569" s="144"/>
      <c r="C569" s="46"/>
      <c r="D569" s="46"/>
      <c r="E569" s="138"/>
    </row>
    <row r="570" spans="1:5" s="50" customFormat="1" x14ac:dyDescent="0.25">
      <c r="A570" s="122"/>
      <c r="B570" s="144"/>
      <c r="C570" s="46"/>
      <c r="D570" s="46"/>
      <c r="E570" s="138"/>
    </row>
    <row r="571" spans="1:5" s="50" customFormat="1" x14ac:dyDescent="0.25">
      <c r="A571" s="122"/>
      <c r="B571" s="144"/>
      <c r="C571" s="46"/>
      <c r="D571" s="46"/>
      <c r="E571" s="138"/>
    </row>
    <row r="572" spans="1:5" s="50" customFormat="1" x14ac:dyDescent="0.25">
      <c r="A572" s="122"/>
      <c r="B572" s="144"/>
      <c r="C572" s="46"/>
      <c r="D572" s="46"/>
      <c r="E572" s="138"/>
    </row>
    <row r="573" spans="1:5" s="50" customFormat="1" x14ac:dyDescent="0.25">
      <c r="A573" s="122"/>
      <c r="B573" s="144"/>
      <c r="C573" s="46"/>
      <c r="D573" s="46"/>
      <c r="E573" s="138"/>
    </row>
    <row r="574" spans="1:5" s="50" customFormat="1" x14ac:dyDescent="0.25">
      <c r="A574" s="122"/>
      <c r="B574" s="144"/>
      <c r="C574" s="46"/>
      <c r="D574" s="46"/>
      <c r="E574" s="138"/>
    </row>
    <row r="575" spans="1:5" s="50" customFormat="1" x14ac:dyDescent="0.25">
      <c r="A575" s="122"/>
      <c r="B575" s="144"/>
      <c r="C575" s="46"/>
      <c r="D575" s="46"/>
      <c r="E575" s="138"/>
    </row>
    <row r="576" spans="1:5" s="50" customFormat="1" x14ac:dyDescent="0.25">
      <c r="A576" s="122"/>
      <c r="B576" s="144"/>
      <c r="C576" s="46"/>
      <c r="D576" s="46"/>
      <c r="E576" s="138"/>
    </row>
    <row r="577" spans="1:5" s="50" customFormat="1" x14ac:dyDescent="0.25">
      <c r="A577" s="122"/>
      <c r="B577" s="144"/>
      <c r="C577" s="46"/>
      <c r="D577" s="46"/>
      <c r="E577" s="138"/>
    </row>
    <row r="578" spans="1:5" s="50" customFormat="1" x14ac:dyDescent="0.25">
      <c r="A578" s="122"/>
      <c r="B578" s="144"/>
      <c r="C578" s="46"/>
      <c r="D578" s="46"/>
      <c r="E578" s="138"/>
    </row>
    <row r="579" spans="1:5" s="50" customFormat="1" x14ac:dyDescent="0.25">
      <c r="A579" s="122"/>
      <c r="B579" s="144"/>
      <c r="C579" s="46"/>
      <c r="D579" s="46"/>
      <c r="E579" s="138"/>
    </row>
    <row r="580" spans="1:5" s="50" customFormat="1" x14ac:dyDescent="0.25">
      <c r="A580" s="122"/>
      <c r="B580" s="144"/>
      <c r="C580" s="46"/>
      <c r="D580" s="46"/>
      <c r="E580" s="138"/>
    </row>
    <row r="581" spans="1:5" s="50" customFormat="1" x14ac:dyDescent="0.25">
      <c r="A581" s="122"/>
      <c r="B581" s="144"/>
      <c r="C581" s="46"/>
      <c r="D581" s="46"/>
      <c r="E581" s="138"/>
    </row>
    <row r="582" spans="1:5" s="50" customFormat="1" x14ac:dyDescent="0.25">
      <c r="A582" s="122"/>
      <c r="B582" s="144"/>
      <c r="C582" s="46"/>
      <c r="D582" s="46"/>
      <c r="E582" s="138"/>
    </row>
    <row r="583" spans="1:5" s="50" customFormat="1" x14ac:dyDescent="0.25">
      <c r="A583" s="122"/>
      <c r="B583" s="144"/>
      <c r="C583" s="46"/>
      <c r="D583" s="46"/>
      <c r="E583" s="138"/>
    </row>
    <row r="584" spans="1:5" s="50" customFormat="1" x14ac:dyDescent="0.25">
      <c r="A584" s="122"/>
      <c r="B584" s="144"/>
      <c r="C584" s="46"/>
      <c r="D584" s="46"/>
      <c r="E584" s="138"/>
    </row>
    <row r="585" spans="1:5" s="50" customFormat="1" x14ac:dyDescent="0.25">
      <c r="A585" s="122"/>
      <c r="B585" s="144"/>
      <c r="C585" s="46"/>
      <c r="D585" s="46"/>
      <c r="E585" s="138"/>
    </row>
    <row r="586" spans="1:5" s="50" customFormat="1" x14ac:dyDescent="0.25">
      <c r="A586" s="122"/>
      <c r="B586" s="144"/>
      <c r="C586" s="46"/>
      <c r="D586" s="46"/>
      <c r="E586" s="138"/>
    </row>
    <row r="587" spans="1:5" s="50" customFormat="1" x14ac:dyDescent="0.25">
      <c r="A587" s="122"/>
      <c r="B587" s="144"/>
      <c r="C587" s="46"/>
      <c r="D587" s="46"/>
      <c r="E587" s="138"/>
    </row>
    <row r="588" spans="1:5" s="50" customFormat="1" x14ac:dyDescent="0.25">
      <c r="A588" s="122"/>
      <c r="B588" s="144"/>
      <c r="C588" s="46"/>
      <c r="D588" s="46"/>
      <c r="E588" s="138"/>
    </row>
    <row r="589" spans="1:5" s="50" customFormat="1" x14ac:dyDescent="0.25">
      <c r="A589" s="122"/>
      <c r="B589" s="144"/>
      <c r="C589" s="46"/>
      <c r="D589" s="46"/>
      <c r="E589" s="138"/>
    </row>
    <row r="590" spans="1:5" s="50" customFormat="1" x14ac:dyDescent="0.25">
      <c r="A590" s="122"/>
      <c r="B590" s="144"/>
      <c r="C590" s="46"/>
      <c r="D590" s="46"/>
      <c r="E590" s="138"/>
    </row>
    <row r="591" spans="1:5" s="50" customFormat="1" x14ac:dyDescent="0.25">
      <c r="A591" s="122"/>
      <c r="B591" s="144"/>
      <c r="C591" s="46"/>
      <c r="D591" s="46"/>
      <c r="E591" s="138"/>
    </row>
    <row r="592" spans="1:5" s="50" customFormat="1" x14ac:dyDescent="0.25">
      <c r="A592" s="122"/>
      <c r="B592" s="144"/>
      <c r="C592" s="46"/>
      <c r="D592" s="46"/>
      <c r="E592" s="138"/>
    </row>
    <row r="593" spans="1:5" s="50" customFormat="1" x14ac:dyDescent="0.25">
      <c r="A593" s="122"/>
      <c r="B593" s="144"/>
      <c r="C593" s="46"/>
      <c r="D593" s="46"/>
      <c r="E593" s="138"/>
    </row>
    <row r="594" spans="1:5" s="50" customFormat="1" x14ac:dyDescent="0.25">
      <c r="A594" s="122"/>
      <c r="B594" s="144"/>
      <c r="C594" s="46"/>
      <c r="D594" s="46"/>
      <c r="E594" s="138"/>
    </row>
    <row r="595" spans="1:5" s="50" customFormat="1" x14ac:dyDescent="0.25">
      <c r="A595" s="122"/>
      <c r="B595" s="144"/>
      <c r="C595" s="46"/>
      <c r="D595" s="46"/>
      <c r="E595" s="138"/>
    </row>
    <row r="596" spans="1:5" s="50" customFormat="1" x14ac:dyDescent="0.25">
      <c r="A596" s="122"/>
      <c r="B596" s="144"/>
      <c r="C596" s="46"/>
      <c r="D596" s="46"/>
      <c r="E596" s="138"/>
    </row>
    <row r="597" spans="1:5" s="50" customFormat="1" x14ac:dyDescent="0.25">
      <c r="A597" s="122"/>
      <c r="B597" s="144"/>
      <c r="C597" s="46"/>
      <c r="D597" s="46"/>
      <c r="E597" s="138"/>
    </row>
    <row r="598" spans="1:5" s="50" customFormat="1" x14ac:dyDescent="0.25">
      <c r="A598" s="122"/>
      <c r="B598" s="144"/>
      <c r="C598" s="46"/>
      <c r="D598" s="46"/>
      <c r="E598" s="138"/>
    </row>
    <row r="599" spans="1:5" s="50" customFormat="1" x14ac:dyDescent="0.25">
      <c r="A599" s="122"/>
      <c r="B599" s="144"/>
      <c r="C599" s="46"/>
      <c r="D599" s="46"/>
      <c r="E599" s="138"/>
    </row>
    <row r="600" spans="1:5" s="50" customFormat="1" x14ac:dyDescent="0.25">
      <c r="A600" s="122"/>
      <c r="B600" s="144"/>
      <c r="C600" s="46"/>
      <c r="D600" s="46"/>
      <c r="E600" s="138"/>
    </row>
    <row r="601" spans="1:5" s="50" customFormat="1" x14ac:dyDescent="0.25">
      <c r="A601" s="122"/>
      <c r="B601" s="144"/>
      <c r="C601" s="46"/>
      <c r="D601" s="46"/>
      <c r="E601" s="138"/>
    </row>
    <row r="602" spans="1:5" s="50" customFormat="1" x14ac:dyDescent="0.25">
      <c r="A602" s="122"/>
      <c r="B602" s="144"/>
      <c r="C602" s="46"/>
      <c r="D602" s="46"/>
      <c r="E602" s="138"/>
    </row>
    <row r="603" spans="1:5" s="50" customFormat="1" x14ac:dyDescent="0.25">
      <c r="A603" s="122"/>
      <c r="B603" s="144"/>
      <c r="C603" s="46"/>
      <c r="D603" s="46"/>
      <c r="E603" s="138"/>
    </row>
    <row r="604" spans="1:5" s="50" customFormat="1" x14ac:dyDescent="0.25">
      <c r="A604" s="122"/>
      <c r="B604" s="144"/>
      <c r="C604" s="46"/>
      <c r="D604" s="46"/>
      <c r="E604" s="138"/>
    </row>
    <row r="605" spans="1:5" s="50" customFormat="1" x14ac:dyDescent="0.25">
      <c r="A605" s="122"/>
      <c r="B605" s="144"/>
      <c r="C605" s="46"/>
      <c r="D605" s="46"/>
      <c r="E605" s="138"/>
    </row>
    <row r="606" spans="1:5" s="50" customFormat="1" x14ac:dyDescent="0.25">
      <c r="A606" s="122"/>
      <c r="B606" s="144"/>
      <c r="C606" s="46"/>
      <c r="D606" s="46"/>
      <c r="E606" s="138"/>
    </row>
    <row r="607" spans="1:5" s="50" customFormat="1" x14ac:dyDescent="0.25">
      <c r="A607" s="122"/>
      <c r="B607" s="144"/>
      <c r="C607" s="46"/>
      <c r="D607" s="46"/>
      <c r="E607" s="138"/>
    </row>
    <row r="608" spans="1:5" s="50" customFormat="1" x14ac:dyDescent="0.25">
      <c r="A608" s="122"/>
      <c r="B608" s="144"/>
      <c r="C608" s="46"/>
      <c r="D608" s="46"/>
      <c r="E608" s="138"/>
    </row>
    <row r="609" spans="1:5" s="50" customFormat="1" x14ac:dyDescent="0.25">
      <c r="A609" s="122"/>
      <c r="B609" s="144"/>
      <c r="C609" s="46"/>
      <c r="D609" s="46"/>
      <c r="E609" s="138"/>
    </row>
    <row r="610" spans="1:5" s="50" customFormat="1" x14ac:dyDescent="0.25">
      <c r="A610" s="122"/>
      <c r="B610" s="144"/>
      <c r="C610" s="46"/>
      <c r="D610" s="46"/>
      <c r="E610" s="138"/>
    </row>
    <row r="611" spans="1:5" s="50" customFormat="1" x14ac:dyDescent="0.25">
      <c r="A611" s="122"/>
      <c r="B611" s="144"/>
      <c r="C611" s="46"/>
      <c r="D611" s="46"/>
      <c r="E611" s="138"/>
    </row>
    <row r="612" spans="1:5" s="50" customFormat="1" x14ac:dyDescent="0.25">
      <c r="A612" s="122"/>
      <c r="B612" s="144"/>
      <c r="C612" s="46"/>
      <c r="D612" s="46"/>
      <c r="E612" s="138"/>
    </row>
    <row r="613" spans="1:5" s="50" customFormat="1" x14ac:dyDescent="0.25">
      <c r="A613" s="122"/>
      <c r="B613" s="144"/>
      <c r="C613" s="46"/>
      <c r="D613" s="46"/>
      <c r="E613" s="138"/>
    </row>
    <row r="614" spans="1:5" s="50" customFormat="1" x14ac:dyDescent="0.25">
      <c r="A614" s="122"/>
      <c r="B614" s="144"/>
      <c r="C614" s="46"/>
      <c r="D614" s="46"/>
      <c r="E614" s="138"/>
    </row>
    <row r="615" spans="1:5" s="50" customFormat="1" x14ac:dyDescent="0.25">
      <c r="A615" s="122"/>
      <c r="B615" s="144"/>
      <c r="C615" s="46"/>
      <c r="D615" s="46"/>
      <c r="E615" s="138"/>
    </row>
    <row r="616" spans="1:5" s="50" customFormat="1" x14ac:dyDescent="0.25">
      <c r="A616" s="122"/>
      <c r="B616" s="144"/>
      <c r="C616" s="46"/>
      <c r="D616" s="46"/>
      <c r="E616" s="138"/>
    </row>
    <row r="617" spans="1:5" s="50" customFormat="1" x14ac:dyDescent="0.25">
      <c r="A617" s="122"/>
      <c r="B617" s="144"/>
      <c r="C617" s="46"/>
      <c r="D617" s="46"/>
      <c r="E617" s="138"/>
    </row>
    <row r="618" spans="1:5" s="50" customFormat="1" x14ac:dyDescent="0.25">
      <c r="A618" s="122"/>
      <c r="B618" s="144"/>
      <c r="C618" s="46"/>
      <c r="D618" s="46"/>
      <c r="E618" s="138"/>
    </row>
    <row r="619" spans="1:5" s="50" customFormat="1" x14ac:dyDescent="0.25">
      <c r="A619" s="122"/>
      <c r="B619" s="144"/>
      <c r="C619" s="46"/>
      <c r="D619" s="46"/>
      <c r="E619" s="138"/>
    </row>
    <row r="620" spans="1:5" s="50" customFormat="1" x14ac:dyDescent="0.25">
      <c r="A620" s="122"/>
      <c r="B620" s="144"/>
      <c r="C620" s="46"/>
      <c r="D620" s="46"/>
      <c r="E620" s="138"/>
    </row>
    <row r="621" spans="1:5" s="50" customFormat="1" x14ac:dyDescent="0.25">
      <c r="A621" s="122"/>
      <c r="B621" s="144"/>
      <c r="C621" s="46"/>
      <c r="D621" s="46"/>
      <c r="E621" s="138"/>
    </row>
    <row r="622" spans="1:5" s="50" customFormat="1" x14ac:dyDescent="0.25">
      <c r="A622" s="122"/>
      <c r="B622" s="144"/>
      <c r="C622" s="46"/>
      <c r="D622" s="46"/>
      <c r="E622" s="138"/>
    </row>
    <row r="623" spans="1:5" s="50" customFormat="1" x14ac:dyDescent="0.25">
      <c r="A623" s="122"/>
      <c r="B623" s="144"/>
      <c r="C623" s="46"/>
      <c r="D623" s="46"/>
      <c r="E623" s="138"/>
    </row>
    <row r="624" spans="1:5" s="50" customFormat="1" x14ac:dyDescent="0.25">
      <c r="A624" s="122"/>
      <c r="B624" s="144"/>
      <c r="C624" s="46"/>
      <c r="D624" s="46"/>
      <c r="E624" s="138"/>
    </row>
    <row r="625" spans="1:5" s="50" customFormat="1" x14ac:dyDescent="0.25">
      <c r="A625" s="122"/>
      <c r="B625" s="144"/>
      <c r="C625" s="46"/>
      <c r="D625" s="46"/>
      <c r="E625" s="138"/>
    </row>
    <row r="626" spans="1:5" s="50" customFormat="1" x14ac:dyDescent="0.25">
      <c r="A626" s="122"/>
      <c r="B626" s="144"/>
      <c r="C626" s="46"/>
      <c r="D626" s="46"/>
      <c r="E626" s="138"/>
    </row>
    <row r="627" spans="1:5" s="50" customFormat="1" x14ac:dyDescent="0.25">
      <c r="A627" s="122"/>
      <c r="B627" s="144"/>
      <c r="C627" s="46"/>
      <c r="D627" s="46"/>
      <c r="E627" s="138"/>
    </row>
    <row r="628" spans="1:5" s="50" customFormat="1" x14ac:dyDescent="0.25">
      <c r="A628" s="122"/>
      <c r="B628" s="144"/>
      <c r="C628" s="46"/>
      <c r="D628" s="46"/>
      <c r="E628" s="138"/>
    </row>
    <row r="629" spans="1:5" s="50" customFormat="1" x14ac:dyDescent="0.25">
      <c r="A629" s="122"/>
      <c r="B629" s="144"/>
      <c r="C629" s="46"/>
      <c r="D629" s="46"/>
      <c r="E629" s="138"/>
    </row>
    <row r="630" spans="1:5" s="50" customFormat="1" x14ac:dyDescent="0.25">
      <c r="A630" s="122"/>
      <c r="B630" s="144"/>
      <c r="C630" s="46"/>
      <c r="D630" s="46"/>
      <c r="E630" s="138"/>
    </row>
    <row r="631" spans="1:5" s="50" customFormat="1" x14ac:dyDescent="0.25">
      <c r="A631" s="122"/>
      <c r="B631" s="144"/>
      <c r="C631" s="46"/>
      <c r="D631" s="46"/>
      <c r="E631" s="138"/>
    </row>
    <row r="632" spans="1:5" s="50" customFormat="1" x14ac:dyDescent="0.25">
      <c r="A632" s="122"/>
      <c r="B632" s="144"/>
      <c r="C632" s="46"/>
      <c r="D632" s="46"/>
      <c r="E632" s="138"/>
    </row>
    <row r="633" spans="1:5" s="50" customFormat="1" x14ac:dyDescent="0.25">
      <c r="A633" s="122"/>
      <c r="B633" s="144"/>
      <c r="C633" s="46"/>
      <c r="D633" s="46"/>
      <c r="E633" s="138"/>
    </row>
    <row r="634" spans="1:5" s="50" customFormat="1" x14ac:dyDescent="0.25">
      <c r="A634" s="122"/>
      <c r="B634" s="144"/>
      <c r="C634" s="46"/>
      <c r="D634" s="46"/>
      <c r="E634" s="138"/>
    </row>
    <row r="635" spans="1:5" s="50" customFormat="1" x14ac:dyDescent="0.25">
      <c r="A635" s="122"/>
      <c r="B635" s="144"/>
      <c r="C635" s="46"/>
      <c r="D635" s="46"/>
      <c r="E635" s="138"/>
    </row>
    <row r="636" spans="1:5" s="50" customFormat="1" x14ac:dyDescent="0.25">
      <c r="A636" s="122"/>
      <c r="B636" s="144"/>
      <c r="C636" s="46"/>
      <c r="D636" s="46"/>
      <c r="E636" s="138"/>
    </row>
    <row r="637" spans="1:5" s="50" customFormat="1" x14ac:dyDescent="0.25">
      <c r="A637" s="122"/>
      <c r="B637" s="144"/>
      <c r="C637" s="46"/>
      <c r="D637" s="46"/>
      <c r="E637" s="138"/>
    </row>
    <row r="638" spans="1:5" s="50" customFormat="1" x14ac:dyDescent="0.25">
      <c r="A638" s="122"/>
      <c r="B638" s="144"/>
      <c r="C638" s="46"/>
      <c r="D638" s="46"/>
      <c r="E638" s="138"/>
    </row>
    <row r="639" spans="1:5" s="50" customFormat="1" x14ac:dyDescent="0.25">
      <c r="A639" s="122"/>
      <c r="B639" s="144"/>
      <c r="C639" s="46"/>
      <c r="D639" s="46"/>
      <c r="E639" s="138"/>
    </row>
    <row r="640" spans="1:5" s="50" customFormat="1" x14ac:dyDescent="0.25">
      <c r="A640" s="122"/>
      <c r="B640" s="144"/>
      <c r="C640" s="46"/>
      <c r="D640" s="46"/>
      <c r="E640" s="138"/>
    </row>
    <row r="641" spans="1:5" s="50" customFormat="1" x14ac:dyDescent="0.25">
      <c r="A641" s="122"/>
      <c r="B641" s="144"/>
      <c r="C641" s="46"/>
      <c r="D641" s="46"/>
      <c r="E641" s="138"/>
    </row>
    <row r="642" spans="1:5" s="50" customFormat="1" x14ac:dyDescent="0.25">
      <c r="A642" s="122"/>
      <c r="B642" s="144"/>
      <c r="C642" s="46"/>
      <c r="D642" s="46"/>
      <c r="E642" s="138"/>
    </row>
    <row r="643" spans="1:5" s="50" customFormat="1" x14ac:dyDescent="0.25">
      <c r="A643" s="122"/>
      <c r="B643" s="144"/>
      <c r="C643" s="46"/>
      <c r="D643" s="46"/>
      <c r="E643" s="138"/>
    </row>
    <row r="644" spans="1:5" s="50" customFormat="1" x14ac:dyDescent="0.25">
      <c r="A644" s="122"/>
      <c r="B644" s="144"/>
      <c r="C644" s="46"/>
      <c r="D644" s="46"/>
      <c r="E644" s="138"/>
    </row>
    <row r="645" spans="1:5" s="50" customFormat="1" x14ac:dyDescent="0.25">
      <c r="A645" s="122"/>
      <c r="B645" s="144"/>
      <c r="C645" s="46"/>
      <c r="D645" s="46"/>
      <c r="E645" s="138"/>
    </row>
    <row r="646" spans="1:5" s="50" customFormat="1" x14ac:dyDescent="0.25">
      <c r="A646" s="122"/>
      <c r="B646" s="144"/>
      <c r="C646" s="46"/>
      <c r="D646" s="46"/>
      <c r="E646" s="138"/>
    </row>
    <row r="647" spans="1:5" s="50" customFormat="1" x14ac:dyDescent="0.25">
      <c r="A647" s="122"/>
      <c r="B647" s="144"/>
      <c r="C647" s="46"/>
      <c r="D647" s="46"/>
      <c r="E647" s="138"/>
    </row>
    <row r="648" spans="1:5" s="50" customFormat="1" x14ac:dyDescent="0.25">
      <c r="A648" s="122"/>
      <c r="B648" s="144"/>
      <c r="C648" s="46"/>
      <c r="D648" s="46"/>
      <c r="E648" s="138"/>
    </row>
    <row r="649" spans="1:5" s="50" customFormat="1" x14ac:dyDescent="0.25">
      <c r="A649" s="122"/>
      <c r="B649" s="144"/>
      <c r="C649" s="46"/>
      <c r="D649" s="46"/>
      <c r="E649" s="138"/>
    </row>
    <row r="650" spans="1:5" s="50" customFormat="1" x14ac:dyDescent="0.25">
      <c r="A650" s="122"/>
      <c r="B650" s="144"/>
      <c r="C650" s="46"/>
      <c r="D650" s="46"/>
      <c r="E650" s="138"/>
    </row>
    <row r="651" spans="1:5" s="50" customFormat="1" x14ac:dyDescent="0.25">
      <c r="A651" s="122"/>
      <c r="B651" s="144"/>
      <c r="C651" s="46"/>
      <c r="D651" s="46"/>
      <c r="E651" s="138"/>
    </row>
    <row r="652" spans="1:5" s="50" customFormat="1" x14ac:dyDescent="0.25">
      <c r="A652" s="122"/>
      <c r="B652" s="144"/>
      <c r="C652" s="46"/>
      <c r="D652" s="46"/>
      <c r="E652" s="138"/>
    </row>
    <row r="653" spans="1:5" s="50" customFormat="1" x14ac:dyDescent="0.25">
      <c r="A653" s="122"/>
      <c r="B653" s="144"/>
      <c r="C653" s="46"/>
      <c r="D653" s="46"/>
      <c r="E653" s="138"/>
    </row>
    <row r="654" spans="1:5" s="50" customFormat="1" x14ac:dyDescent="0.25">
      <c r="A654" s="122"/>
      <c r="B654" s="144"/>
      <c r="C654" s="46"/>
      <c r="D654" s="46"/>
      <c r="E654" s="138"/>
    </row>
    <row r="655" spans="1:5" s="50" customFormat="1" x14ac:dyDescent="0.25">
      <c r="A655" s="122"/>
      <c r="B655" s="144"/>
      <c r="C655" s="46"/>
      <c r="D655" s="46"/>
      <c r="E655" s="138"/>
    </row>
    <row r="656" spans="1:5" s="50" customFormat="1" x14ac:dyDescent="0.25">
      <c r="A656" s="122"/>
      <c r="B656" s="144"/>
      <c r="C656" s="46"/>
      <c r="D656" s="46"/>
      <c r="E656" s="138"/>
    </row>
    <row r="657" spans="1:5" s="50" customFormat="1" x14ac:dyDescent="0.25">
      <c r="A657" s="122"/>
      <c r="B657" s="144"/>
      <c r="C657" s="46"/>
      <c r="D657" s="46"/>
      <c r="E657" s="138"/>
    </row>
    <row r="658" spans="1:5" s="50" customFormat="1" x14ac:dyDescent="0.25">
      <c r="A658" s="122"/>
      <c r="B658" s="144"/>
      <c r="C658" s="46"/>
      <c r="D658" s="46"/>
      <c r="E658" s="138"/>
    </row>
    <row r="659" spans="1:5" s="50" customFormat="1" x14ac:dyDescent="0.25">
      <c r="A659" s="122"/>
      <c r="B659" s="144"/>
      <c r="C659" s="46"/>
      <c r="D659" s="46"/>
      <c r="E659" s="138"/>
    </row>
    <row r="660" spans="1:5" s="50" customFormat="1" x14ac:dyDescent="0.25">
      <c r="A660" s="122"/>
      <c r="B660" s="144"/>
      <c r="C660" s="46"/>
      <c r="D660" s="46"/>
      <c r="E660" s="138"/>
    </row>
    <row r="661" spans="1:5" s="50" customFormat="1" x14ac:dyDescent="0.25">
      <c r="A661" s="122"/>
      <c r="B661" s="144"/>
      <c r="C661" s="46"/>
      <c r="D661" s="46"/>
      <c r="E661" s="138"/>
    </row>
    <row r="662" spans="1:5" s="50" customFormat="1" x14ac:dyDescent="0.25">
      <c r="A662" s="122"/>
      <c r="B662" s="144"/>
      <c r="C662" s="46"/>
      <c r="D662" s="46"/>
      <c r="E662" s="138"/>
    </row>
    <row r="663" spans="1:5" s="50" customFormat="1" x14ac:dyDescent="0.25">
      <c r="A663" s="122"/>
      <c r="B663" s="144"/>
      <c r="C663" s="46"/>
      <c r="D663" s="46"/>
      <c r="E663" s="138"/>
    </row>
    <row r="664" spans="1:5" s="50" customFormat="1" x14ac:dyDescent="0.25">
      <c r="A664" s="122"/>
      <c r="B664" s="144"/>
      <c r="C664" s="46"/>
      <c r="D664" s="46"/>
      <c r="E664" s="138"/>
    </row>
    <row r="665" spans="1:5" s="50" customFormat="1" x14ac:dyDescent="0.25">
      <c r="A665" s="122"/>
      <c r="B665" s="144"/>
      <c r="C665" s="46"/>
      <c r="D665" s="46"/>
      <c r="E665" s="138"/>
    </row>
    <row r="666" spans="1:5" s="50" customFormat="1" x14ac:dyDescent="0.25">
      <c r="A666" s="122"/>
      <c r="B666" s="144"/>
      <c r="C666" s="46"/>
      <c r="D666" s="46"/>
      <c r="E666" s="138"/>
    </row>
    <row r="667" spans="1:5" s="50" customFormat="1" x14ac:dyDescent="0.25">
      <c r="A667" s="122"/>
      <c r="B667" s="144"/>
      <c r="C667" s="46"/>
      <c r="D667" s="46"/>
      <c r="E667" s="138"/>
    </row>
    <row r="668" spans="1:5" s="50" customFormat="1" x14ac:dyDescent="0.25">
      <c r="A668" s="122"/>
      <c r="B668" s="144"/>
      <c r="C668" s="46"/>
      <c r="D668" s="46"/>
      <c r="E668" s="138"/>
    </row>
    <row r="669" spans="1:5" s="50" customFormat="1" x14ac:dyDescent="0.25">
      <c r="A669" s="122"/>
      <c r="B669" s="144"/>
      <c r="C669" s="46"/>
      <c r="D669" s="46"/>
      <c r="E669" s="138"/>
    </row>
    <row r="670" spans="1:5" s="50" customFormat="1" x14ac:dyDescent="0.25">
      <c r="A670" s="122"/>
      <c r="B670" s="144"/>
      <c r="C670" s="46"/>
      <c r="D670" s="46"/>
      <c r="E670" s="138"/>
    </row>
    <row r="671" spans="1:5" s="50" customFormat="1" x14ac:dyDescent="0.25">
      <c r="A671" s="122"/>
      <c r="B671" s="144"/>
      <c r="C671" s="46"/>
      <c r="D671" s="46"/>
      <c r="E671" s="138"/>
    </row>
    <row r="672" spans="1:5" s="50" customFormat="1" x14ac:dyDescent="0.25">
      <c r="A672" s="122"/>
      <c r="B672" s="144"/>
      <c r="C672" s="46"/>
      <c r="D672" s="46"/>
      <c r="E672" s="138"/>
    </row>
    <row r="673" spans="1:5" s="50" customFormat="1" x14ac:dyDescent="0.25">
      <c r="A673" s="122"/>
      <c r="B673" s="144"/>
      <c r="C673" s="46"/>
      <c r="D673" s="46"/>
      <c r="E673" s="138"/>
    </row>
    <row r="674" spans="1:5" s="50" customFormat="1" x14ac:dyDescent="0.25">
      <c r="A674" s="122"/>
      <c r="B674" s="144"/>
      <c r="C674" s="46"/>
      <c r="D674" s="46"/>
      <c r="E674" s="138"/>
    </row>
    <row r="675" spans="1:5" s="50" customFormat="1" x14ac:dyDescent="0.25">
      <c r="A675" s="122"/>
      <c r="B675" s="144"/>
      <c r="C675" s="46"/>
      <c r="D675" s="46"/>
      <c r="E675" s="138"/>
    </row>
    <row r="676" spans="1:5" s="50" customFormat="1" x14ac:dyDescent="0.25">
      <c r="A676" s="122"/>
      <c r="B676" s="144"/>
      <c r="C676" s="46"/>
      <c r="D676" s="46"/>
      <c r="E676" s="138"/>
    </row>
    <row r="677" spans="1:5" s="50" customFormat="1" x14ac:dyDescent="0.25">
      <c r="A677" s="122"/>
      <c r="B677" s="144"/>
      <c r="C677" s="46"/>
      <c r="D677" s="46"/>
      <c r="E677" s="138"/>
    </row>
    <row r="678" spans="1:5" s="50" customFormat="1" x14ac:dyDescent="0.25">
      <c r="A678" s="122"/>
      <c r="B678" s="144"/>
      <c r="C678" s="46"/>
      <c r="D678" s="46"/>
      <c r="E678" s="138"/>
    </row>
    <row r="679" spans="1:5" s="50" customFormat="1" x14ac:dyDescent="0.25">
      <c r="A679" s="122"/>
      <c r="B679" s="144"/>
      <c r="C679" s="46"/>
      <c r="D679" s="46"/>
      <c r="E679" s="138"/>
    </row>
    <row r="680" spans="1:5" s="50" customFormat="1" x14ac:dyDescent="0.25">
      <c r="A680" s="122"/>
      <c r="B680" s="144"/>
      <c r="C680" s="46"/>
      <c r="D680" s="46"/>
      <c r="E680" s="138"/>
    </row>
    <row r="681" spans="1:5" s="50" customFormat="1" x14ac:dyDescent="0.25">
      <c r="A681" s="122"/>
      <c r="B681" s="144"/>
      <c r="C681" s="46"/>
      <c r="D681" s="46"/>
      <c r="E681" s="138"/>
    </row>
    <row r="682" spans="1:5" s="50" customFormat="1" x14ac:dyDescent="0.25">
      <c r="A682" s="122"/>
      <c r="B682" s="144"/>
      <c r="C682" s="46"/>
      <c r="D682" s="46"/>
      <c r="E682" s="138"/>
    </row>
    <row r="683" spans="1:5" s="50" customFormat="1" x14ac:dyDescent="0.25">
      <c r="A683" s="122"/>
      <c r="B683" s="144"/>
      <c r="C683" s="46"/>
      <c r="D683" s="46"/>
      <c r="E683" s="138"/>
    </row>
    <row r="684" spans="1:5" s="50" customFormat="1" x14ac:dyDescent="0.25">
      <c r="A684" s="122"/>
      <c r="B684" s="144"/>
      <c r="C684" s="46"/>
      <c r="D684" s="46"/>
      <c r="E684" s="138"/>
    </row>
    <row r="685" spans="1:5" s="50" customFormat="1" x14ac:dyDescent="0.25">
      <c r="A685" s="122"/>
      <c r="B685" s="144"/>
      <c r="C685" s="46"/>
      <c r="D685" s="46"/>
      <c r="E685" s="138"/>
    </row>
    <row r="686" spans="1:5" s="50" customFormat="1" x14ac:dyDescent="0.25">
      <c r="A686" s="122"/>
      <c r="B686" s="144"/>
      <c r="C686" s="46"/>
      <c r="D686" s="46"/>
      <c r="E686" s="138"/>
    </row>
    <row r="687" spans="1:5" s="50" customFormat="1" x14ac:dyDescent="0.25">
      <c r="A687" s="122"/>
      <c r="B687" s="144"/>
      <c r="C687" s="46"/>
      <c r="D687" s="46"/>
      <c r="E687" s="138"/>
    </row>
    <row r="688" spans="1:5" s="50" customFormat="1" x14ac:dyDescent="0.25">
      <c r="A688" s="122"/>
      <c r="B688" s="144"/>
      <c r="C688" s="46"/>
      <c r="D688" s="46"/>
      <c r="E688" s="138"/>
    </row>
    <row r="689" spans="1:5" s="50" customFormat="1" x14ac:dyDescent="0.25">
      <c r="A689" s="122"/>
      <c r="B689" s="144"/>
      <c r="C689" s="46"/>
      <c r="D689" s="46"/>
      <c r="E689" s="138"/>
    </row>
    <row r="690" spans="1:5" s="50" customFormat="1" x14ac:dyDescent="0.25">
      <c r="A690" s="122"/>
      <c r="B690" s="144"/>
      <c r="C690" s="46"/>
      <c r="D690" s="46"/>
      <c r="E690" s="138"/>
    </row>
    <row r="691" spans="1:5" s="50" customFormat="1" x14ac:dyDescent="0.25">
      <c r="A691" s="122"/>
      <c r="B691" s="144"/>
      <c r="C691" s="46"/>
      <c r="D691" s="46"/>
      <c r="E691" s="138"/>
    </row>
    <row r="692" spans="1:5" s="50" customFormat="1" x14ac:dyDescent="0.25">
      <c r="A692" s="122"/>
      <c r="B692" s="144"/>
      <c r="C692" s="46"/>
      <c r="D692" s="46"/>
      <c r="E692" s="138"/>
    </row>
    <row r="693" spans="1:5" s="50" customFormat="1" x14ac:dyDescent="0.25">
      <c r="A693" s="122"/>
      <c r="B693" s="144"/>
      <c r="C693" s="46"/>
      <c r="D693" s="46"/>
      <c r="E693" s="138"/>
    </row>
    <row r="694" spans="1:5" s="50" customFormat="1" x14ac:dyDescent="0.25">
      <c r="A694" s="122"/>
      <c r="B694" s="144"/>
      <c r="C694" s="46"/>
      <c r="D694" s="46"/>
      <c r="E694" s="138"/>
    </row>
    <row r="695" spans="1:5" s="50" customFormat="1" x14ac:dyDescent="0.25">
      <c r="A695" s="122"/>
      <c r="B695" s="144"/>
      <c r="C695" s="46"/>
      <c r="D695" s="46"/>
      <c r="E695" s="138"/>
    </row>
    <row r="696" spans="1:5" s="50" customFormat="1" x14ac:dyDescent="0.25">
      <c r="A696" s="122"/>
      <c r="B696" s="144"/>
      <c r="C696" s="46"/>
      <c r="D696" s="46"/>
      <c r="E696" s="138"/>
    </row>
    <row r="697" spans="1:5" s="50" customFormat="1" x14ac:dyDescent="0.25">
      <c r="A697" s="122"/>
      <c r="B697" s="144"/>
      <c r="C697" s="46"/>
      <c r="D697" s="46"/>
      <c r="E697" s="138"/>
    </row>
    <row r="698" spans="1:5" s="50" customFormat="1" x14ac:dyDescent="0.25">
      <c r="A698" s="122"/>
      <c r="B698" s="144"/>
      <c r="C698" s="46"/>
      <c r="D698" s="46"/>
      <c r="E698" s="138"/>
    </row>
    <row r="699" spans="1:5" s="50" customFormat="1" x14ac:dyDescent="0.25">
      <c r="A699" s="122"/>
      <c r="B699" s="144"/>
      <c r="C699" s="46"/>
      <c r="D699" s="46"/>
      <c r="E699" s="138"/>
    </row>
    <row r="700" spans="1:5" s="50" customFormat="1" x14ac:dyDescent="0.25">
      <c r="A700" s="122"/>
      <c r="B700" s="144"/>
      <c r="C700" s="46"/>
      <c r="D700" s="46"/>
      <c r="E700" s="138"/>
    </row>
    <row r="701" spans="1:5" s="50" customFormat="1" x14ac:dyDescent="0.25">
      <c r="A701" s="122"/>
      <c r="B701" s="144"/>
      <c r="C701" s="46"/>
      <c r="D701" s="46"/>
      <c r="E701" s="138"/>
    </row>
    <row r="702" spans="1:5" s="50" customFormat="1" x14ac:dyDescent="0.25">
      <c r="A702" s="122"/>
      <c r="B702" s="144"/>
      <c r="C702" s="46"/>
      <c r="D702" s="46"/>
      <c r="E702" s="138"/>
    </row>
    <row r="703" spans="1:5" s="50" customFormat="1" x14ac:dyDescent="0.25">
      <c r="A703" s="122"/>
      <c r="B703" s="144"/>
      <c r="C703" s="46"/>
      <c r="D703" s="46"/>
      <c r="E703" s="138"/>
    </row>
    <row r="704" spans="1:5" s="50" customFormat="1" x14ac:dyDescent="0.25">
      <c r="A704" s="122"/>
      <c r="B704" s="144"/>
      <c r="C704" s="46"/>
      <c r="D704" s="46"/>
      <c r="E704" s="138"/>
    </row>
    <row r="705" spans="1:5" s="50" customFormat="1" x14ac:dyDescent="0.25">
      <c r="A705" s="122"/>
      <c r="B705" s="144"/>
      <c r="C705" s="46"/>
      <c r="D705" s="46"/>
      <c r="E705" s="138"/>
    </row>
    <row r="706" spans="1:5" s="50" customFormat="1" x14ac:dyDescent="0.25">
      <c r="A706" s="122"/>
      <c r="B706" s="144"/>
      <c r="C706" s="46"/>
      <c r="D706" s="46"/>
      <c r="E706" s="138"/>
    </row>
    <row r="707" spans="1:5" s="50" customFormat="1" x14ac:dyDescent="0.25">
      <c r="A707" s="122"/>
      <c r="B707" s="144"/>
      <c r="C707" s="46"/>
      <c r="D707" s="46"/>
      <c r="E707" s="138"/>
    </row>
    <row r="708" spans="1:5" s="50" customFormat="1" x14ac:dyDescent="0.25">
      <c r="A708" s="122"/>
      <c r="B708" s="144"/>
      <c r="C708" s="46"/>
      <c r="D708" s="46"/>
      <c r="E708" s="138"/>
    </row>
    <row r="709" spans="1:5" s="50" customFormat="1" x14ac:dyDescent="0.25">
      <c r="A709" s="122"/>
      <c r="B709" s="144"/>
      <c r="C709" s="46"/>
      <c r="D709" s="46"/>
      <c r="E709" s="138"/>
    </row>
    <row r="710" spans="1:5" s="50" customFormat="1" x14ac:dyDescent="0.25">
      <c r="A710" s="122"/>
      <c r="B710" s="144"/>
      <c r="C710" s="46"/>
      <c r="D710" s="46"/>
      <c r="E710" s="138"/>
    </row>
    <row r="711" spans="1:5" s="50" customFormat="1" x14ac:dyDescent="0.25">
      <c r="A711" s="122"/>
      <c r="B711" s="144"/>
      <c r="C711" s="46"/>
      <c r="D711" s="46"/>
      <c r="E711" s="138"/>
    </row>
    <row r="712" spans="1:5" s="50" customFormat="1" x14ac:dyDescent="0.25">
      <c r="A712" s="122"/>
      <c r="B712" s="144"/>
      <c r="C712" s="46"/>
      <c r="D712" s="46"/>
      <c r="E712" s="138"/>
    </row>
    <row r="713" spans="1:5" s="50" customFormat="1" x14ac:dyDescent="0.25">
      <c r="A713" s="122"/>
      <c r="B713" s="144"/>
      <c r="C713" s="46"/>
      <c r="D713" s="46"/>
      <c r="E713" s="138"/>
    </row>
    <row r="714" spans="1:5" s="50" customFormat="1" x14ac:dyDescent="0.25">
      <c r="A714" s="122"/>
      <c r="B714" s="144"/>
      <c r="C714" s="46"/>
      <c r="D714" s="46"/>
      <c r="E714" s="138"/>
    </row>
    <row r="715" spans="1:5" s="50" customFormat="1" x14ac:dyDescent="0.25">
      <c r="A715" s="122"/>
      <c r="B715" s="144"/>
      <c r="C715" s="46"/>
      <c r="D715" s="46"/>
      <c r="E715" s="138"/>
    </row>
    <row r="716" spans="1:5" s="50" customFormat="1" x14ac:dyDescent="0.25">
      <c r="A716" s="122"/>
      <c r="B716" s="144"/>
      <c r="C716" s="46"/>
      <c r="D716" s="46"/>
      <c r="E716" s="138"/>
    </row>
    <row r="717" spans="1:5" s="50" customFormat="1" x14ac:dyDescent="0.25">
      <c r="A717" s="122"/>
      <c r="B717" s="144"/>
      <c r="C717" s="46"/>
      <c r="D717" s="46"/>
      <c r="E717" s="138"/>
    </row>
    <row r="718" spans="1:5" s="50" customFormat="1" x14ac:dyDescent="0.25">
      <c r="A718" s="122"/>
      <c r="B718" s="144"/>
      <c r="C718" s="46"/>
      <c r="D718" s="46"/>
      <c r="E718" s="138"/>
    </row>
    <row r="719" spans="1:5" s="50" customFormat="1" x14ac:dyDescent="0.25">
      <c r="A719" s="122"/>
      <c r="B719" s="144"/>
      <c r="C719" s="46"/>
      <c r="D719" s="46"/>
      <c r="E719" s="138"/>
    </row>
    <row r="720" spans="1:5" s="50" customFormat="1" x14ac:dyDescent="0.25">
      <c r="A720" s="122"/>
      <c r="B720" s="144"/>
      <c r="C720" s="46"/>
      <c r="D720" s="46"/>
      <c r="E720" s="138"/>
    </row>
    <row r="721" spans="1:5" s="50" customFormat="1" x14ac:dyDescent="0.25">
      <c r="A721" s="122"/>
      <c r="B721" s="144"/>
      <c r="C721" s="46"/>
      <c r="D721" s="46"/>
      <c r="E721" s="138"/>
    </row>
    <row r="722" spans="1:5" s="50" customFormat="1" x14ac:dyDescent="0.25">
      <c r="A722" s="122"/>
      <c r="B722" s="144"/>
      <c r="C722" s="46"/>
      <c r="D722" s="46"/>
      <c r="E722" s="138"/>
    </row>
    <row r="723" spans="1:5" s="50" customFormat="1" x14ac:dyDescent="0.25">
      <c r="A723" s="122"/>
      <c r="B723" s="144"/>
      <c r="C723" s="46"/>
      <c r="D723" s="46"/>
      <c r="E723" s="138"/>
    </row>
    <row r="724" spans="1:5" s="50" customFormat="1" x14ac:dyDescent="0.25">
      <c r="A724" s="122"/>
      <c r="B724" s="144"/>
      <c r="C724" s="46"/>
      <c r="D724" s="46"/>
      <c r="E724" s="138"/>
    </row>
    <row r="725" spans="1:5" s="50" customFormat="1" x14ac:dyDescent="0.25">
      <c r="A725" s="122"/>
      <c r="B725" s="144"/>
      <c r="C725" s="46"/>
      <c r="D725" s="46"/>
      <c r="E725" s="138"/>
    </row>
    <row r="726" spans="1:5" s="50" customFormat="1" x14ac:dyDescent="0.25">
      <c r="A726" s="122"/>
      <c r="B726" s="144"/>
      <c r="C726" s="46"/>
      <c r="D726" s="46"/>
      <c r="E726" s="138"/>
    </row>
    <row r="727" spans="1:5" s="50" customFormat="1" x14ac:dyDescent="0.25">
      <c r="A727" s="122"/>
      <c r="B727" s="144"/>
      <c r="C727" s="46"/>
      <c r="D727" s="46"/>
      <c r="E727" s="138"/>
    </row>
    <row r="728" spans="1:5" s="50" customFormat="1" x14ac:dyDescent="0.25">
      <c r="A728" s="122"/>
      <c r="B728" s="144"/>
      <c r="C728" s="46"/>
      <c r="D728" s="46"/>
      <c r="E728" s="138"/>
    </row>
    <row r="729" spans="1:5" s="50" customFormat="1" x14ac:dyDescent="0.25">
      <c r="A729" s="122"/>
      <c r="B729" s="144"/>
      <c r="C729" s="46"/>
      <c r="D729" s="46"/>
      <c r="E729" s="138"/>
    </row>
    <row r="730" spans="1:5" s="50" customFormat="1" x14ac:dyDescent="0.25">
      <c r="A730" s="122"/>
      <c r="B730" s="144"/>
      <c r="C730" s="46"/>
      <c r="D730" s="46"/>
      <c r="E730" s="138"/>
    </row>
    <row r="731" spans="1:5" s="50" customFormat="1" x14ac:dyDescent="0.25">
      <c r="A731" s="122"/>
      <c r="B731" s="144"/>
      <c r="C731" s="46"/>
      <c r="D731" s="46"/>
      <c r="E731" s="138"/>
    </row>
    <row r="732" spans="1:5" s="50" customFormat="1" x14ac:dyDescent="0.25">
      <c r="A732" s="122"/>
      <c r="B732" s="144"/>
      <c r="C732" s="46"/>
      <c r="D732" s="46"/>
      <c r="E732" s="138"/>
    </row>
    <row r="733" spans="1:5" s="50" customFormat="1" x14ac:dyDescent="0.25">
      <c r="A733" s="122"/>
      <c r="B733" s="144"/>
      <c r="C733" s="46"/>
      <c r="D733" s="46"/>
      <c r="E733" s="138"/>
    </row>
    <row r="734" spans="1:5" s="50" customFormat="1" x14ac:dyDescent="0.25">
      <c r="A734" s="122"/>
      <c r="B734" s="144"/>
      <c r="C734" s="46"/>
      <c r="D734" s="46"/>
      <c r="E734" s="138"/>
    </row>
    <row r="735" spans="1:5" s="50" customFormat="1" x14ac:dyDescent="0.25">
      <c r="A735" s="122"/>
      <c r="B735" s="144"/>
      <c r="C735" s="46"/>
      <c r="D735" s="46"/>
      <c r="E735" s="138"/>
    </row>
    <row r="736" spans="1:5" s="50" customFormat="1" x14ac:dyDescent="0.25">
      <c r="A736" s="122"/>
      <c r="B736" s="144"/>
      <c r="C736" s="46"/>
      <c r="D736" s="46"/>
      <c r="E736" s="138"/>
    </row>
    <row r="737" spans="1:5" s="50" customFormat="1" x14ac:dyDescent="0.25">
      <c r="A737" s="122"/>
      <c r="B737" s="144"/>
      <c r="C737" s="46"/>
      <c r="D737" s="46"/>
      <c r="E737" s="138"/>
    </row>
    <row r="738" spans="1:5" s="50" customFormat="1" x14ac:dyDescent="0.25">
      <c r="A738" s="122"/>
      <c r="B738" s="144"/>
      <c r="C738" s="46"/>
      <c r="D738" s="46"/>
      <c r="E738" s="138"/>
    </row>
    <row r="739" spans="1:5" s="50" customFormat="1" x14ac:dyDescent="0.25">
      <c r="A739" s="122"/>
      <c r="B739" s="144"/>
      <c r="C739" s="46"/>
      <c r="D739" s="46"/>
      <c r="E739" s="138"/>
    </row>
    <row r="740" spans="1:5" s="50" customFormat="1" x14ac:dyDescent="0.25">
      <c r="A740" s="122"/>
      <c r="B740" s="144"/>
      <c r="C740" s="46"/>
      <c r="D740" s="46"/>
      <c r="E740" s="138"/>
    </row>
    <row r="741" spans="1:5" s="50" customFormat="1" x14ac:dyDescent="0.25">
      <c r="A741" s="122"/>
      <c r="B741" s="144"/>
      <c r="C741" s="46"/>
      <c r="D741" s="46"/>
      <c r="E741" s="138"/>
    </row>
    <row r="742" spans="1:5" s="50" customFormat="1" x14ac:dyDescent="0.25">
      <c r="A742" s="122"/>
      <c r="B742" s="144"/>
      <c r="C742" s="46"/>
      <c r="D742" s="46"/>
      <c r="E742" s="138"/>
    </row>
    <row r="743" spans="1:5" s="50" customFormat="1" x14ac:dyDescent="0.25">
      <c r="A743" s="122"/>
      <c r="B743" s="144"/>
      <c r="C743" s="46"/>
      <c r="D743" s="46"/>
      <c r="E743" s="138"/>
    </row>
    <row r="744" spans="1:5" s="50" customFormat="1" x14ac:dyDescent="0.25">
      <c r="A744" s="122"/>
      <c r="B744" s="144"/>
      <c r="C744" s="46"/>
      <c r="D744" s="46"/>
      <c r="E744" s="138"/>
    </row>
    <row r="745" spans="1:5" s="50" customFormat="1" x14ac:dyDescent="0.25">
      <c r="A745" s="122"/>
      <c r="B745" s="144"/>
      <c r="C745" s="46"/>
      <c r="D745" s="46"/>
      <c r="E745" s="138"/>
    </row>
    <row r="746" spans="1:5" s="50" customFormat="1" x14ac:dyDescent="0.25">
      <c r="A746" s="122"/>
      <c r="B746" s="144"/>
      <c r="C746" s="46"/>
      <c r="D746" s="46"/>
      <c r="E746" s="138"/>
    </row>
    <row r="747" spans="1:5" s="50" customFormat="1" x14ac:dyDescent="0.25">
      <c r="A747" s="122"/>
      <c r="B747" s="144"/>
      <c r="C747" s="46"/>
      <c r="D747" s="46"/>
      <c r="E747" s="138"/>
    </row>
    <row r="748" spans="1:5" s="50" customFormat="1" x14ac:dyDescent="0.25">
      <c r="A748" s="122"/>
      <c r="B748" s="144"/>
      <c r="C748" s="46"/>
      <c r="D748" s="46"/>
      <c r="E748" s="138"/>
    </row>
    <row r="749" spans="1:5" s="50" customFormat="1" x14ac:dyDescent="0.25">
      <c r="A749" s="122"/>
      <c r="B749" s="144"/>
      <c r="C749" s="46"/>
      <c r="D749" s="46"/>
      <c r="E749" s="138"/>
    </row>
    <row r="750" spans="1:5" s="50" customFormat="1" x14ac:dyDescent="0.25">
      <c r="A750" s="122"/>
      <c r="B750" s="144"/>
      <c r="C750" s="46"/>
      <c r="D750" s="46"/>
      <c r="E750" s="138"/>
    </row>
    <row r="751" spans="1:5" s="50" customFormat="1" x14ac:dyDescent="0.25">
      <c r="A751" s="122"/>
      <c r="B751" s="144"/>
      <c r="C751" s="46"/>
      <c r="D751" s="46"/>
      <c r="E751" s="138"/>
    </row>
    <row r="752" spans="1:5" s="50" customFormat="1" x14ac:dyDescent="0.25">
      <c r="A752" s="122"/>
      <c r="B752" s="144"/>
      <c r="C752" s="46"/>
      <c r="D752" s="46"/>
      <c r="E752" s="138"/>
    </row>
    <row r="753" spans="1:5" s="50" customFormat="1" x14ac:dyDescent="0.25">
      <c r="A753" s="122"/>
      <c r="B753" s="144"/>
      <c r="C753" s="46"/>
      <c r="D753" s="46"/>
      <c r="E753" s="138"/>
    </row>
    <row r="754" spans="1:5" s="50" customFormat="1" x14ac:dyDescent="0.25">
      <c r="A754" s="122"/>
      <c r="B754" s="144"/>
      <c r="C754" s="46"/>
      <c r="D754" s="46"/>
      <c r="E754" s="138"/>
    </row>
    <row r="755" spans="1:5" s="50" customFormat="1" x14ac:dyDescent="0.25">
      <c r="A755" s="122"/>
      <c r="B755" s="144"/>
      <c r="C755" s="46"/>
      <c r="D755" s="46"/>
      <c r="E755" s="138"/>
    </row>
    <row r="756" spans="1:5" s="50" customFormat="1" x14ac:dyDescent="0.25">
      <c r="A756" s="122"/>
      <c r="B756" s="144"/>
      <c r="C756" s="46"/>
      <c r="D756" s="46"/>
      <c r="E756" s="138"/>
    </row>
    <row r="757" spans="1:5" s="50" customFormat="1" x14ac:dyDescent="0.25">
      <c r="A757" s="122"/>
      <c r="B757" s="144"/>
      <c r="C757" s="46"/>
      <c r="D757" s="46"/>
      <c r="E757" s="138"/>
    </row>
    <row r="758" spans="1:5" s="50" customFormat="1" x14ac:dyDescent="0.25">
      <c r="A758" s="122"/>
      <c r="B758" s="144"/>
      <c r="C758" s="46"/>
      <c r="D758" s="46"/>
      <c r="E758" s="138"/>
    </row>
    <row r="759" spans="1:5" s="50" customFormat="1" x14ac:dyDescent="0.25">
      <c r="A759" s="122"/>
      <c r="B759" s="144"/>
      <c r="C759" s="46"/>
      <c r="D759" s="46"/>
      <c r="E759" s="138"/>
    </row>
    <row r="760" spans="1:5" s="50" customFormat="1" x14ac:dyDescent="0.25">
      <c r="A760" s="122"/>
      <c r="B760" s="144"/>
      <c r="C760" s="46"/>
      <c r="D760" s="46"/>
      <c r="E760" s="138"/>
    </row>
    <row r="761" spans="1:5" s="50" customFormat="1" x14ac:dyDescent="0.25">
      <c r="A761" s="122"/>
      <c r="B761" s="144"/>
      <c r="C761" s="46"/>
      <c r="D761" s="46"/>
      <c r="E761" s="138"/>
    </row>
    <row r="762" spans="1:5" s="50" customFormat="1" x14ac:dyDescent="0.25">
      <c r="A762" s="122"/>
      <c r="B762" s="144"/>
      <c r="C762" s="46"/>
      <c r="D762" s="46"/>
      <c r="E762" s="138"/>
    </row>
    <row r="763" spans="1:5" s="50" customFormat="1" x14ac:dyDescent="0.25">
      <c r="A763" s="122"/>
      <c r="B763" s="144"/>
      <c r="C763" s="46"/>
      <c r="D763" s="46"/>
      <c r="E763" s="138"/>
    </row>
    <row r="764" spans="1:5" s="50" customFormat="1" x14ac:dyDescent="0.25">
      <c r="A764" s="122"/>
      <c r="B764" s="144"/>
      <c r="C764" s="46"/>
      <c r="D764" s="46"/>
      <c r="E764" s="138"/>
    </row>
    <row r="765" spans="1:5" s="50" customFormat="1" x14ac:dyDescent="0.25">
      <c r="A765" s="122"/>
      <c r="B765" s="144"/>
      <c r="C765" s="46"/>
      <c r="D765" s="46"/>
      <c r="E765" s="138"/>
    </row>
    <row r="766" spans="1:5" s="50" customFormat="1" x14ac:dyDescent="0.25">
      <c r="A766" s="122"/>
      <c r="B766" s="144"/>
      <c r="C766" s="46"/>
      <c r="D766" s="46"/>
      <c r="E766" s="138"/>
    </row>
    <row r="767" spans="1:5" s="50" customFormat="1" x14ac:dyDescent="0.25">
      <c r="A767" s="122"/>
      <c r="B767" s="144"/>
      <c r="C767" s="46"/>
      <c r="D767" s="46"/>
      <c r="E767" s="138"/>
    </row>
    <row r="768" spans="1:5" s="50" customFormat="1" x14ac:dyDescent="0.25">
      <c r="A768" s="122"/>
      <c r="B768" s="144"/>
      <c r="C768" s="46"/>
      <c r="D768" s="46"/>
      <c r="E768" s="138"/>
    </row>
    <row r="769" spans="1:5" s="50" customFormat="1" x14ac:dyDescent="0.25">
      <c r="A769" s="122"/>
      <c r="B769" s="144"/>
      <c r="C769" s="46"/>
      <c r="D769" s="46"/>
      <c r="E769" s="138"/>
    </row>
    <row r="770" spans="1:5" s="50" customFormat="1" x14ac:dyDescent="0.25">
      <c r="A770" s="122"/>
      <c r="B770" s="144"/>
      <c r="C770" s="46"/>
      <c r="D770" s="46"/>
      <c r="E770" s="138"/>
    </row>
    <row r="771" spans="1:5" s="50" customFormat="1" x14ac:dyDescent="0.25">
      <c r="A771" s="122"/>
      <c r="B771" s="144"/>
      <c r="C771" s="46"/>
      <c r="D771" s="46"/>
      <c r="E771" s="138"/>
    </row>
    <row r="772" spans="1:5" s="50" customFormat="1" x14ac:dyDescent="0.25">
      <c r="A772" s="122"/>
      <c r="B772" s="144"/>
      <c r="C772" s="46"/>
      <c r="D772" s="46"/>
      <c r="E772" s="138"/>
    </row>
    <row r="773" spans="1:5" s="50" customFormat="1" x14ac:dyDescent="0.25">
      <c r="A773" s="122"/>
      <c r="B773" s="144"/>
      <c r="C773" s="46"/>
      <c r="D773" s="46"/>
      <c r="E773" s="138"/>
    </row>
    <row r="774" spans="1:5" s="50" customFormat="1" x14ac:dyDescent="0.25">
      <c r="A774" s="122"/>
      <c r="B774" s="144"/>
      <c r="C774" s="46"/>
      <c r="D774" s="46"/>
      <c r="E774" s="138"/>
    </row>
    <row r="775" spans="1:5" s="50" customFormat="1" x14ac:dyDescent="0.25">
      <c r="A775" s="122"/>
      <c r="B775" s="144"/>
      <c r="C775" s="46"/>
      <c r="D775" s="46"/>
      <c r="E775" s="138"/>
    </row>
    <row r="776" spans="1:5" s="50" customFormat="1" x14ac:dyDescent="0.25">
      <c r="A776" s="122"/>
      <c r="B776" s="144"/>
      <c r="C776" s="46"/>
      <c r="D776" s="46"/>
      <c r="E776" s="138"/>
    </row>
    <row r="777" spans="1:5" s="50" customFormat="1" x14ac:dyDescent="0.25">
      <c r="A777" s="122"/>
      <c r="B777" s="144"/>
      <c r="C777" s="46"/>
      <c r="D777" s="46"/>
      <c r="E777" s="138"/>
    </row>
    <row r="778" spans="1:5" s="50" customFormat="1" x14ac:dyDescent="0.25">
      <c r="A778" s="122"/>
      <c r="B778" s="144"/>
      <c r="C778" s="46"/>
      <c r="D778" s="46"/>
      <c r="E778" s="138"/>
    </row>
    <row r="779" spans="1:5" s="50" customFormat="1" x14ac:dyDescent="0.25">
      <c r="A779" s="122"/>
      <c r="B779" s="144"/>
      <c r="C779" s="46"/>
      <c r="D779" s="46"/>
      <c r="E779" s="138"/>
    </row>
    <row r="780" spans="1:5" s="50" customFormat="1" x14ac:dyDescent="0.25">
      <c r="A780" s="122"/>
      <c r="B780" s="144"/>
      <c r="C780" s="46"/>
      <c r="D780" s="46"/>
      <c r="E780" s="138"/>
    </row>
    <row r="781" spans="1:5" s="50" customFormat="1" x14ac:dyDescent="0.25">
      <c r="A781" s="122"/>
      <c r="B781" s="144"/>
      <c r="C781" s="46"/>
      <c r="D781" s="46"/>
      <c r="E781" s="138"/>
    </row>
    <row r="782" spans="1:5" s="50" customFormat="1" x14ac:dyDescent="0.25">
      <c r="A782" s="122"/>
      <c r="B782" s="144"/>
      <c r="C782" s="46"/>
      <c r="D782" s="46"/>
      <c r="E782" s="138"/>
    </row>
    <row r="783" spans="1:5" s="50" customFormat="1" x14ac:dyDescent="0.25">
      <c r="A783" s="122"/>
      <c r="B783" s="144"/>
      <c r="C783" s="46"/>
      <c r="D783" s="46"/>
      <c r="E783" s="138"/>
    </row>
    <row r="784" spans="1:5" s="50" customFormat="1" x14ac:dyDescent="0.25">
      <c r="A784" s="122"/>
      <c r="B784" s="144"/>
      <c r="C784" s="46"/>
      <c r="D784" s="46"/>
      <c r="E784" s="138"/>
    </row>
    <row r="785" spans="1:5" s="50" customFormat="1" x14ac:dyDescent="0.25">
      <c r="A785" s="122"/>
      <c r="B785" s="144"/>
      <c r="C785" s="46"/>
      <c r="D785" s="46"/>
      <c r="E785" s="138"/>
    </row>
    <row r="786" spans="1:5" s="50" customFormat="1" x14ac:dyDescent="0.25">
      <c r="A786" s="122"/>
      <c r="B786" s="144"/>
      <c r="C786" s="46"/>
      <c r="D786" s="46"/>
      <c r="E786" s="138"/>
    </row>
    <row r="787" spans="1:5" s="50" customFormat="1" x14ac:dyDescent="0.25">
      <c r="A787" s="122"/>
      <c r="B787" s="144"/>
      <c r="C787" s="46"/>
      <c r="D787" s="46"/>
      <c r="E787" s="138"/>
    </row>
    <row r="788" spans="1:5" s="50" customFormat="1" x14ac:dyDescent="0.25">
      <c r="A788" s="122"/>
      <c r="B788" s="144"/>
      <c r="C788" s="46"/>
      <c r="D788" s="46"/>
      <c r="E788" s="138"/>
    </row>
    <row r="789" spans="1:5" s="50" customFormat="1" x14ac:dyDescent="0.25">
      <c r="A789" s="122"/>
      <c r="B789" s="144"/>
      <c r="C789" s="46"/>
      <c r="D789" s="46"/>
      <c r="E789" s="138"/>
    </row>
    <row r="790" spans="1:5" s="50" customFormat="1" x14ac:dyDescent="0.25">
      <c r="A790" s="122"/>
      <c r="B790" s="144"/>
      <c r="C790" s="46"/>
      <c r="D790" s="46"/>
      <c r="E790" s="138"/>
    </row>
    <row r="791" spans="1:5" s="50" customFormat="1" x14ac:dyDescent="0.25">
      <c r="A791" s="122"/>
      <c r="B791" s="144"/>
      <c r="C791" s="46"/>
      <c r="D791" s="46"/>
      <c r="E791" s="138"/>
    </row>
    <row r="792" spans="1:5" s="50" customFormat="1" x14ac:dyDescent="0.25">
      <c r="A792" s="122"/>
      <c r="B792" s="144"/>
      <c r="C792" s="46"/>
      <c r="D792" s="46"/>
      <c r="E792" s="138"/>
    </row>
    <row r="793" spans="1:5" s="50" customFormat="1" x14ac:dyDescent="0.25">
      <c r="A793" s="122"/>
      <c r="B793" s="144"/>
      <c r="C793" s="46"/>
      <c r="D793" s="46"/>
      <c r="E793" s="138"/>
    </row>
    <row r="794" spans="1:5" s="50" customFormat="1" x14ac:dyDescent="0.25">
      <c r="A794" s="122"/>
      <c r="B794" s="144"/>
      <c r="C794" s="46"/>
      <c r="D794" s="46"/>
      <c r="E794" s="138"/>
    </row>
    <row r="795" spans="1:5" s="50" customFormat="1" x14ac:dyDescent="0.25">
      <c r="A795" s="122"/>
      <c r="B795" s="144"/>
      <c r="C795" s="46"/>
      <c r="D795" s="46"/>
      <c r="E795" s="138"/>
    </row>
    <row r="796" spans="1:5" s="50" customFormat="1" x14ac:dyDescent="0.25">
      <c r="A796" s="122"/>
      <c r="B796" s="144"/>
      <c r="C796" s="46"/>
      <c r="D796" s="46"/>
      <c r="E796" s="138"/>
    </row>
    <row r="797" spans="1:5" s="50" customFormat="1" x14ac:dyDescent="0.25">
      <c r="A797" s="122"/>
      <c r="B797" s="144"/>
      <c r="C797" s="46"/>
      <c r="D797" s="46"/>
      <c r="E797" s="138"/>
    </row>
    <row r="798" spans="1:5" s="50" customFormat="1" x14ac:dyDescent="0.25">
      <c r="A798" s="122"/>
      <c r="B798" s="144"/>
      <c r="C798" s="46"/>
      <c r="D798" s="46"/>
      <c r="E798" s="138"/>
    </row>
    <row r="799" spans="1:5" s="50" customFormat="1" x14ac:dyDescent="0.25">
      <c r="A799" s="122"/>
      <c r="B799" s="144"/>
      <c r="C799" s="46"/>
      <c r="D799" s="46"/>
      <c r="E799" s="138"/>
    </row>
    <row r="800" spans="1:5" s="50" customFormat="1" x14ac:dyDescent="0.25">
      <c r="A800" s="122"/>
      <c r="B800" s="144"/>
      <c r="C800" s="46"/>
      <c r="D800" s="46"/>
      <c r="E800" s="138"/>
    </row>
    <row r="801" spans="1:5" s="50" customFormat="1" x14ac:dyDescent="0.25">
      <c r="A801" s="122"/>
      <c r="B801" s="144"/>
      <c r="C801" s="46"/>
      <c r="D801" s="46"/>
      <c r="E801" s="138"/>
    </row>
    <row r="802" spans="1:5" s="50" customFormat="1" x14ac:dyDescent="0.25">
      <c r="A802" s="122"/>
      <c r="B802" s="144"/>
      <c r="C802" s="46"/>
      <c r="D802" s="46"/>
      <c r="E802" s="138"/>
    </row>
    <row r="803" spans="1:5" s="50" customFormat="1" x14ac:dyDescent="0.25">
      <c r="A803" s="122"/>
      <c r="B803" s="144"/>
      <c r="C803" s="46"/>
      <c r="D803" s="46"/>
      <c r="E803" s="138"/>
    </row>
    <row r="804" spans="1:5" s="50" customFormat="1" x14ac:dyDescent="0.25">
      <c r="A804" s="122"/>
      <c r="B804" s="144"/>
      <c r="C804" s="46"/>
      <c r="D804" s="46"/>
      <c r="E804" s="138"/>
    </row>
    <row r="805" spans="1:5" s="50" customFormat="1" x14ac:dyDescent="0.25">
      <c r="A805" s="122"/>
      <c r="B805" s="144"/>
      <c r="C805" s="46"/>
      <c r="D805" s="46"/>
      <c r="E805" s="138"/>
    </row>
    <row r="806" spans="1:5" s="50" customFormat="1" x14ac:dyDescent="0.25">
      <c r="A806" s="122"/>
      <c r="B806" s="144"/>
      <c r="C806" s="46"/>
      <c r="D806" s="46"/>
      <c r="E806" s="138"/>
    </row>
    <row r="807" spans="1:5" s="50" customFormat="1" x14ac:dyDescent="0.25">
      <c r="A807" s="122"/>
      <c r="B807" s="144"/>
      <c r="C807" s="46"/>
      <c r="D807" s="46"/>
      <c r="E807" s="138"/>
    </row>
    <row r="808" spans="1:5" s="50" customFormat="1" x14ac:dyDescent="0.25">
      <c r="A808" s="122"/>
      <c r="B808" s="144"/>
      <c r="C808" s="46"/>
      <c r="D808" s="46"/>
      <c r="E808" s="138"/>
    </row>
    <row r="809" spans="1:5" s="50" customFormat="1" x14ac:dyDescent="0.25">
      <c r="A809" s="122"/>
      <c r="B809" s="144"/>
      <c r="C809" s="46"/>
      <c r="D809" s="46"/>
      <c r="E809" s="138"/>
    </row>
    <row r="810" spans="1:5" s="50" customFormat="1" x14ac:dyDescent="0.25">
      <c r="A810" s="122"/>
      <c r="B810" s="144"/>
      <c r="C810" s="46"/>
      <c r="D810" s="46"/>
      <c r="E810" s="138"/>
    </row>
    <row r="811" spans="1:5" s="50" customFormat="1" x14ac:dyDescent="0.25">
      <c r="A811" s="122"/>
      <c r="B811" s="144"/>
      <c r="C811" s="46"/>
      <c r="D811" s="46"/>
      <c r="E811" s="138"/>
    </row>
    <row r="812" spans="1:5" s="50" customFormat="1" x14ac:dyDescent="0.25">
      <c r="A812" s="122"/>
      <c r="B812" s="144"/>
      <c r="C812" s="46"/>
      <c r="D812" s="46"/>
      <c r="E812" s="138"/>
    </row>
    <row r="813" spans="1:5" s="50" customFormat="1" x14ac:dyDescent="0.25">
      <c r="A813" s="122"/>
      <c r="B813" s="144"/>
      <c r="C813" s="46"/>
      <c r="D813" s="46"/>
      <c r="E813" s="138"/>
    </row>
    <row r="814" spans="1:5" s="50" customFormat="1" x14ac:dyDescent="0.25">
      <c r="A814" s="122"/>
      <c r="B814" s="144"/>
      <c r="C814" s="46"/>
      <c r="D814" s="46"/>
      <c r="E814" s="138"/>
    </row>
    <row r="815" spans="1:5" s="50" customFormat="1" x14ac:dyDescent="0.25">
      <c r="A815" s="122"/>
      <c r="B815" s="144"/>
      <c r="C815" s="46"/>
      <c r="D815" s="46"/>
      <c r="E815" s="138"/>
    </row>
    <row r="816" spans="1:5" s="50" customFormat="1" x14ac:dyDescent="0.25">
      <c r="A816" s="122"/>
      <c r="B816" s="144"/>
      <c r="C816" s="46"/>
      <c r="D816" s="46"/>
      <c r="E816" s="138"/>
    </row>
    <row r="817" spans="1:5" s="50" customFormat="1" x14ac:dyDescent="0.25">
      <c r="A817" s="122"/>
      <c r="B817" s="144"/>
      <c r="C817" s="46"/>
      <c r="D817" s="46"/>
      <c r="E817" s="138"/>
    </row>
    <row r="818" spans="1:5" s="50" customFormat="1" x14ac:dyDescent="0.25">
      <c r="A818" s="122"/>
      <c r="B818" s="144"/>
      <c r="C818" s="46"/>
      <c r="D818" s="46"/>
      <c r="E818" s="138"/>
    </row>
    <row r="819" spans="1:5" s="50" customFormat="1" x14ac:dyDescent="0.25">
      <c r="A819" s="122"/>
      <c r="B819" s="144"/>
      <c r="C819" s="46"/>
      <c r="D819" s="46"/>
      <c r="E819" s="138"/>
    </row>
    <row r="820" spans="1:5" s="50" customFormat="1" x14ac:dyDescent="0.25">
      <c r="A820" s="122"/>
      <c r="B820" s="144"/>
      <c r="C820" s="46"/>
      <c r="D820" s="46"/>
      <c r="E820" s="138"/>
    </row>
    <row r="821" spans="1:5" s="50" customFormat="1" x14ac:dyDescent="0.25">
      <c r="A821" s="122"/>
      <c r="B821" s="144"/>
      <c r="C821" s="46"/>
      <c r="D821" s="46"/>
      <c r="E821" s="138"/>
    </row>
    <row r="822" spans="1:5" s="50" customFormat="1" x14ac:dyDescent="0.25">
      <c r="A822" s="122"/>
      <c r="B822" s="144"/>
      <c r="C822" s="46"/>
      <c r="D822" s="46"/>
      <c r="E822" s="138"/>
    </row>
    <row r="823" spans="1:5" s="50" customFormat="1" x14ac:dyDescent="0.25">
      <c r="A823" s="122"/>
      <c r="B823" s="144"/>
      <c r="C823" s="46"/>
      <c r="D823" s="46"/>
      <c r="E823" s="138"/>
    </row>
    <row r="824" spans="1:5" s="50" customFormat="1" x14ac:dyDescent="0.25">
      <c r="A824" s="122"/>
      <c r="B824" s="144"/>
      <c r="C824" s="46"/>
      <c r="D824" s="46"/>
      <c r="E824" s="138"/>
    </row>
    <row r="825" spans="1:5" s="50" customFormat="1" x14ac:dyDescent="0.25">
      <c r="A825" s="122"/>
      <c r="B825" s="144"/>
      <c r="C825" s="46"/>
      <c r="D825" s="46"/>
      <c r="E825" s="138"/>
    </row>
    <row r="826" spans="1:5" s="50" customFormat="1" x14ac:dyDescent="0.25">
      <c r="A826" s="122"/>
      <c r="B826" s="144"/>
      <c r="C826" s="46"/>
      <c r="D826" s="46"/>
      <c r="E826" s="138"/>
    </row>
    <row r="827" spans="1:5" s="50" customFormat="1" x14ac:dyDescent="0.25">
      <c r="A827" s="122"/>
      <c r="B827" s="144"/>
      <c r="C827" s="46"/>
      <c r="D827" s="46"/>
      <c r="E827" s="138"/>
    </row>
    <row r="828" spans="1:5" s="50" customFormat="1" x14ac:dyDescent="0.25">
      <c r="A828" s="122"/>
      <c r="B828" s="144"/>
      <c r="C828" s="46"/>
      <c r="D828" s="46"/>
      <c r="E828" s="138"/>
    </row>
    <row r="829" spans="1:5" s="50" customFormat="1" x14ac:dyDescent="0.25">
      <c r="A829" s="122"/>
      <c r="B829" s="144"/>
      <c r="C829" s="46"/>
      <c r="D829" s="46"/>
      <c r="E829" s="138"/>
    </row>
    <row r="830" spans="1:5" s="50" customFormat="1" x14ac:dyDescent="0.25">
      <c r="A830" s="122"/>
      <c r="B830" s="144"/>
      <c r="C830" s="46"/>
      <c r="D830" s="46"/>
      <c r="E830" s="138"/>
    </row>
    <row r="831" spans="1:5" s="50" customFormat="1" x14ac:dyDescent="0.25">
      <c r="A831" s="122"/>
      <c r="B831" s="144"/>
      <c r="C831" s="46"/>
      <c r="D831" s="46"/>
      <c r="E831" s="138"/>
    </row>
    <row r="832" spans="1:5" s="50" customFormat="1" x14ac:dyDescent="0.25">
      <c r="A832" s="122"/>
      <c r="B832" s="144"/>
      <c r="C832" s="46"/>
      <c r="D832" s="46"/>
      <c r="E832" s="138"/>
    </row>
    <row r="833" spans="1:5" s="50" customFormat="1" x14ac:dyDescent="0.25">
      <c r="A833" s="122"/>
      <c r="B833" s="144"/>
      <c r="C833" s="46"/>
      <c r="D833" s="46"/>
      <c r="E833" s="138"/>
    </row>
    <row r="834" spans="1:5" s="50" customFormat="1" x14ac:dyDescent="0.25">
      <c r="A834" s="122"/>
      <c r="B834" s="144"/>
      <c r="C834" s="46"/>
      <c r="D834" s="46"/>
      <c r="E834" s="138"/>
    </row>
    <row r="835" spans="1:5" s="50" customFormat="1" x14ac:dyDescent="0.25">
      <c r="A835" s="122"/>
      <c r="B835" s="144"/>
      <c r="C835" s="46"/>
      <c r="D835" s="46"/>
      <c r="E835" s="138"/>
    </row>
    <row r="836" spans="1:5" s="50" customFormat="1" x14ac:dyDescent="0.25">
      <c r="A836" s="122"/>
      <c r="B836" s="144"/>
      <c r="C836" s="46"/>
      <c r="D836" s="46"/>
      <c r="E836" s="138"/>
    </row>
    <row r="837" spans="1:5" s="50" customFormat="1" x14ac:dyDescent="0.25">
      <c r="A837" s="122"/>
      <c r="B837" s="144"/>
      <c r="C837" s="46"/>
      <c r="D837" s="46"/>
      <c r="E837" s="138"/>
    </row>
    <row r="838" spans="1:5" s="50" customFormat="1" x14ac:dyDescent="0.25">
      <c r="A838" s="122"/>
      <c r="B838" s="144"/>
      <c r="C838" s="46"/>
      <c r="D838" s="46"/>
      <c r="E838" s="138"/>
    </row>
    <row r="839" spans="1:5" s="50" customFormat="1" x14ac:dyDescent="0.25">
      <c r="A839" s="122"/>
      <c r="B839" s="144"/>
      <c r="C839" s="46"/>
      <c r="D839" s="46"/>
      <c r="E839" s="138"/>
    </row>
    <row r="840" spans="1:5" s="50" customFormat="1" x14ac:dyDescent="0.25">
      <c r="A840" s="122"/>
      <c r="B840" s="144"/>
      <c r="C840" s="46"/>
      <c r="D840" s="46"/>
      <c r="E840" s="138"/>
    </row>
    <row r="841" spans="1:5" s="50" customFormat="1" x14ac:dyDescent="0.25">
      <c r="A841" s="122"/>
      <c r="B841" s="144"/>
      <c r="C841" s="46"/>
      <c r="D841" s="46"/>
      <c r="E841" s="138"/>
    </row>
    <row r="842" spans="1:5" s="50" customFormat="1" x14ac:dyDescent="0.25">
      <c r="A842" s="122"/>
      <c r="B842" s="144"/>
      <c r="C842" s="46"/>
      <c r="D842" s="46"/>
      <c r="E842" s="138"/>
    </row>
    <row r="843" spans="1:5" s="50" customFormat="1" x14ac:dyDescent="0.25">
      <c r="A843" s="122"/>
      <c r="B843" s="144"/>
      <c r="C843" s="46"/>
      <c r="D843" s="46"/>
      <c r="E843" s="138"/>
    </row>
    <row r="844" spans="1:5" s="50" customFormat="1" x14ac:dyDescent="0.25">
      <c r="A844" s="122"/>
      <c r="B844" s="144"/>
      <c r="C844" s="46"/>
      <c r="D844" s="46"/>
      <c r="E844" s="138"/>
    </row>
    <row r="845" spans="1:5" s="50" customFormat="1" x14ac:dyDescent="0.25">
      <c r="A845" s="122"/>
      <c r="B845" s="144"/>
      <c r="C845" s="46"/>
      <c r="D845" s="46"/>
      <c r="E845" s="138"/>
    </row>
    <row r="846" spans="1:5" s="50" customFormat="1" x14ac:dyDescent="0.25">
      <c r="A846" s="122"/>
      <c r="B846" s="144"/>
      <c r="C846" s="46"/>
      <c r="D846" s="46"/>
      <c r="E846" s="138"/>
    </row>
    <row r="847" spans="1:5" s="50" customFormat="1" x14ac:dyDescent="0.25">
      <c r="A847" s="122"/>
      <c r="B847" s="144"/>
      <c r="C847" s="46"/>
      <c r="D847" s="46"/>
      <c r="E847" s="138"/>
    </row>
    <row r="848" spans="1:5" s="50" customFormat="1" x14ac:dyDescent="0.25">
      <c r="A848" s="122"/>
      <c r="B848" s="144"/>
      <c r="C848" s="46"/>
      <c r="D848" s="46"/>
      <c r="E848" s="138"/>
    </row>
    <row r="849" spans="1:5" s="50" customFormat="1" x14ac:dyDescent="0.25">
      <c r="A849" s="122"/>
      <c r="B849" s="144"/>
      <c r="C849" s="46"/>
      <c r="D849" s="46"/>
      <c r="E849" s="138"/>
    </row>
    <row r="850" spans="1:5" s="50" customFormat="1" x14ac:dyDescent="0.25">
      <c r="A850" s="122"/>
      <c r="B850" s="144"/>
      <c r="C850" s="46"/>
      <c r="D850" s="46"/>
      <c r="E850" s="138"/>
    </row>
    <row r="851" spans="1:5" s="50" customFormat="1" x14ac:dyDescent="0.25">
      <c r="A851" s="122"/>
      <c r="B851" s="144"/>
      <c r="C851" s="46"/>
      <c r="D851" s="46"/>
      <c r="E851" s="138"/>
    </row>
    <row r="852" spans="1:5" s="50" customFormat="1" x14ac:dyDescent="0.25">
      <c r="A852" s="122"/>
      <c r="B852" s="144"/>
      <c r="C852" s="46"/>
      <c r="D852" s="46"/>
      <c r="E852" s="138"/>
    </row>
    <row r="853" spans="1:5" s="50" customFormat="1" x14ac:dyDescent="0.25">
      <c r="A853" s="122"/>
      <c r="B853" s="144"/>
      <c r="C853" s="46"/>
      <c r="D853" s="46"/>
      <c r="E853" s="138"/>
    </row>
    <row r="854" spans="1:5" s="50" customFormat="1" x14ac:dyDescent="0.25">
      <c r="A854" s="122"/>
      <c r="B854" s="144"/>
      <c r="C854" s="46"/>
      <c r="D854" s="46"/>
      <c r="E854" s="138"/>
    </row>
    <row r="855" spans="1:5" s="50" customFormat="1" x14ac:dyDescent="0.25">
      <c r="A855" s="122"/>
      <c r="B855" s="144"/>
      <c r="C855" s="46"/>
      <c r="D855" s="46"/>
      <c r="E855" s="138"/>
    </row>
    <row r="856" spans="1:5" s="50" customFormat="1" x14ac:dyDescent="0.25">
      <c r="A856" s="122"/>
      <c r="B856" s="144"/>
      <c r="C856" s="46"/>
      <c r="D856" s="46"/>
      <c r="E856" s="138"/>
    </row>
    <row r="857" spans="1:5" s="50" customFormat="1" x14ac:dyDescent="0.25">
      <c r="A857" s="122"/>
      <c r="B857" s="144"/>
      <c r="C857" s="46"/>
      <c r="D857" s="46"/>
      <c r="E857" s="138"/>
    </row>
    <row r="858" spans="1:5" s="50" customFormat="1" x14ac:dyDescent="0.25">
      <c r="A858" s="122"/>
      <c r="B858" s="144"/>
      <c r="C858" s="46"/>
      <c r="D858" s="46"/>
      <c r="E858" s="138"/>
    </row>
    <row r="859" spans="1:5" s="50" customFormat="1" x14ac:dyDescent="0.25">
      <c r="A859" s="122"/>
      <c r="B859" s="144"/>
      <c r="C859" s="46"/>
      <c r="D859" s="46"/>
      <c r="E859" s="138"/>
    </row>
    <row r="860" spans="1:5" s="50" customFormat="1" x14ac:dyDescent="0.25">
      <c r="A860" s="122"/>
      <c r="B860" s="144"/>
      <c r="C860" s="46"/>
      <c r="D860" s="46"/>
      <c r="E860" s="138"/>
    </row>
    <row r="861" spans="1:5" s="50" customFormat="1" x14ac:dyDescent="0.25">
      <c r="A861" s="122"/>
      <c r="B861" s="144"/>
      <c r="C861" s="46"/>
      <c r="D861" s="46"/>
      <c r="E861" s="138"/>
    </row>
    <row r="862" spans="1:5" s="50" customFormat="1" x14ac:dyDescent="0.25">
      <c r="A862" s="122"/>
      <c r="B862" s="144"/>
      <c r="C862" s="46"/>
      <c r="D862" s="46"/>
      <c r="E862" s="138"/>
    </row>
    <row r="863" spans="1:5" s="50" customFormat="1" x14ac:dyDescent="0.25">
      <c r="A863" s="122"/>
      <c r="B863" s="144"/>
      <c r="C863" s="46"/>
      <c r="D863" s="46"/>
      <c r="E863" s="138"/>
    </row>
    <row r="864" spans="1:5" s="50" customFormat="1" x14ac:dyDescent="0.25">
      <c r="A864" s="122"/>
      <c r="B864" s="144"/>
      <c r="C864" s="46"/>
      <c r="D864" s="46"/>
      <c r="E864" s="138"/>
    </row>
    <row r="865" spans="1:5" s="50" customFormat="1" x14ac:dyDescent="0.25">
      <c r="A865" s="122"/>
      <c r="B865" s="144"/>
      <c r="C865" s="46"/>
      <c r="D865" s="46"/>
      <c r="E865" s="138"/>
    </row>
    <row r="866" spans="1:5" s="50" customFormat="1" x14ac:dyDescent="0.25">
      <c r="A866" s="122"/>
      <c r="B866" s="144"/>
      <c r="C866" s="46"/>
      <c r="D866" s="46"/>
      <c r="E866" s="138"/>
    </row>
    <row r="867" spans="1:5" s="50" customFormat="1" x14ac:dyDescent="0.25">
      <c r="A867" s="122"/>
      <c r="B867" s="144"/>
      <c r="C867" s="46"/>
      <c r="D867" s="46"/>
      <c r="E867" s="138"/>
    </row>
    <row r="868" spans="1:5" s="50" customFormat="1" x14ac:dyDescent="0.25">
      <c r="A868" s="122"/>
      <c r="B868" s="144"/>
      <c r="C868" s="46"/>
      <c r="D868" s="46"/>
      <c r="E868" s="138"/>
    </row>
    <row r="869" spans="1:5" s="50" customFormat="1" x14ac:dyDescent="0.25">
      <c r="A869" s="122"/>
      <c r="B869" s="144"/>
      <c r="C869" s="46"/>
      <c r="D869" s="46"/>
      <c r="E869" s="138"/>
    </row>
    <row r="870" spans="1:5" s="50" customFormat="1" x14ac:dyDescent="0.25">
      <c r="A870" s="122"/>
      <c r="B870" s="144"/>
      <c r="C870" s="46"/>
      <c r="D870" s="46"/>
      <c r="E870" s="138"/>
    </row>
    <row r="871" spans="1:5" s="50" customFormat="1" x14ac:dyDescent="0.25">
      <c r="A871" s="122"/>
      <c r="B871" s="144"/>
      <c r="C871" s="46"/>
      <c r="D871" s="46"/>
      <c r="E871" s="138"/>
    </row>
    <row r="872" spans="1:5" s="50" customFormat="1" x14ac:dyDescent="0.25">
      <c r="A872" s="122"/>
      <c r="B872" s="144"/>
      <c r="C872" s="46"/>
      <c r="D872" s="46"/>
      <c r="E872" s="138"/>
    </row>
    <row r="873" spans="1:5" s="50" customFormat="1" x14ac:dyDescent="0.25">
      <c r="A873" s="122"/>
      <c r="B873" s="144"/>
      <c r="C873" s="46"/>
      <c r="D873" s="46"/>
      <c r="E873" s="138"/>
    </row>
    <row r="874" spans="1:5" s="50" customFormat="1" x14ac:dyDescent="0.25">
      <c r="A874" s="122"/>
      <c r="B874" s="144"/>
      <c r="C874" s="46"/>
      <c r="D874" s="46"/>
      <c r="E874" s="138"/>
    </row>
    <row r="875" spans="1:5" s="50" customFormat="1" x14ac:dyDescent="0.25">
      <c r="A875" s="122"/>
      <c r="B875" s="144"/>
      <c r="C875" s="46"/>
      <c r="D875" s="46"/>
      <c r="E875" s="138"/>
    </row>
    <row r="876" spans="1:5" s="50" customFormat="1" x14ac:dyDescent="0.25">
      <c r="A876" s="122"/>
      <c r="B876" s="144"/>
      <c r="C876" s="46"/>
      <c r="D876" s="46"/>
      <c r="E876" s="138"/>
    </row>
    <row r="877" spans="1:5" s="50" customFormat="1" x14ac:dyDescent="0.25">
      <c r="A877" s="122"/>
      <c r="B877" s="144"/>
      <c r="C877" s="46"/>
      <c r="D877" s="46"/>
      <c r="E877" s="138"/>
    </row>
    <row r="878" spans="1:5" s="50" customFormat="1" x14ac:dyDescent="0.25">
      <c r="A878" s="122"/>
      <c r="B878" s="144"/>
      <c r="C878" s="46"/>
      <c r="D878" s="46"/>
      <c r="E878" s="138"/>
    </row>
    <row r="879" spans="1:5" s="50" customFormat="1" x14ac:dyDescent="0.25">
      <c r="A879" s="122"/>
      <c r="B879" s="144"/>
      <c r="C879" s="46"/>
      <c r="D879" s="46"/>
      <c r="E879" s="138"/>
    </row>
    <row r="880" spans="1:5" s="50" customFormat="1" x14ac:dyDescent="0.25">
      <c r="A880" s="122"/>
      <c r="B880" s="144"/>
      <c r="C880" s="46"/>
      <c r="D880" s="46"/>
      <c r="E880" s="138"/>
    </row>
    <row r="881" spans="1:5" s="50" customFormat="1" x14ac:dyDescent="0.25">
      <c r="A881" s="122"/>
      <c r="B881" s="144"/>
      <c r="C881" s="46"/>
      <c r="D881" s="46"/>
      <c r="E881" s="138"/>
    </row>
    <row r="882" spans="1:5" s="50" customFormat="1" x14ac:dyDescent="0.25">
      <c r="A882" s="122"/>
      <c r="B882" s="144"/>
      <c r="C882" s="46"/>
      <c r="D882" s="46"/>
      <c r="E882" s="138"/>
    </row>
    <row r="883" spans="1:5" s="50" customFormat="1" x14ac:dyDescent="0.25">
      <c r="A883" s="122"/>
      <c r="B883" s="144"/>
      <c r="C883" s="46"/>
      <c r="D883" s="46"/>
      <c r="E883" s="138"/>
    </row>
    <row r="884" spans="1:5" s="50" customFormat="1" x14ac:dyDescent="0.25">
      <c r="A884" s="122"/>
      <c r="B884" s="144"/>
      <c r="C884" s="46"/>
      <c r="D884" s="46"/>
      <c r="E884" s="138"/>
    </row>
    <row r="885" spans="1:5" s="50" customFormat="1" x14ac:dyDescent="0.25">
      <c r="A885" s="122"/>
      <c r="B885" s="144"/>
      <c r="C885" s="46"/>
      <c r="D885" s="46"/>
      <c r="E885" s="138"/>
    </row>
    <row r="886" spans="1:5" s="50" customFormat="1" x14ac:dyDescent="0.25">
      <c r="A886" s="122"/>
      <c r="B886" s="144"/>
      <c r="C886" s="46"/>
      <c r="D886" s="46"/>
      <c r="E886" s="138"/>
    </row>
    <row r="887" spans="1:5" s="50" customFormat="1" x14ac:dyDescent="0.25">
      <c r="A887" s="122"/>
      <c r="B887" s="144"/>
      <c r="C887" s="46"/>
      <c r="D887" s="46"/>
      <c r="E887" s="138"/>
    </row>
    <row r="888" spans="1:5" s="50" customFormat="1" x14ac:dyDescent="0.25">
      <c r="A888" s="122"/>
      <c r="B888" s="144"/>
      <c r="C888" s="46"/>
      <c r="D888" s="46"/>
      <c r="E888" s="138"/>
    </row>
    <row r="889" spans="1:5" s="50" customFormat="1" x14ac:dyDescent="0.25">
      <c r="A889" s="122"/>
      <c r="B889" s="144"/>
      <c r="C889" s="46"/>
      <c r="D889" s="46"/>
      <c r="E889" s="138"/>
    </row>
    <row r="890" spans="1:5" s="50" customFormat="1" x14ac:dyDescent="0.25">
      <c r="A890" s="122"/>
      <c r="B890" s="144"/>
      <c r="C890" s="46"/>
      <c r="D890" s="46"/>
      <c r="E890" s="138"/>
    </row>
    <row r="891" spans="1:5" s="50" customFormat="1" x14ac:dyDescent="0.25">
      <c r="A891" s="122"/>
      <c r="B891" s="144"/>
      <c r="C891" s="46"/>
      <c r="D891" s="46"/>
      <c r="E891" s="138"/>
    </row>
    <row r="892" spans="1:5" s="50" customFormat="1" x14ac:dyDescent="0.25">
      <c r="A892" s="122"/>
      <c r="B892" s="144"/>
      <c r="C892" s="46"/>
      <c r="D892" s="46"/>
      <c r="E892" s="138"/>
    </row>
    <row r="893" spans="1:5" s="50" customFormat="1" x14ac:dyDescent="0.25">
      <c r="A893" s="122"/>
      <c r="B893" s="144"/>
      <c r="C893" s="46"/>
      <c r="D893" s="46"/>
      <c r="E893" s="138"/>
    </row>
    <row r="894" spans="1:5" s="50" customFormat="1" x14ac:dyDescent="0.25">
      <c r="A894" s="122"/>
      <c r="B894" s="144"/>
      <c r="C894" s="46"/>
      <c r="D894" s="46"/>
      <c r="E894" s="138"/>
    </row>
    <row r="895" spans="1:5" s="50" customFormat="1" x14ac:dyDescent="0.25">
      <c r="A895" s="122"/>
      <c r="B895" s="144"/>
      <c r="C895" s="46"/>
      <c r="D895" s="46"/>
      <c r="E895" s="138"/>
    </row>
    <row r="896" spans="1:5" s="50" customFormat="1" x14ac:dyDescent="0.25">
      <c r="A896" s="122"/>
      <c r="B896" s="144"/>
      <c r="C896" s="46"/>
      <c r="D896" s="46"/>
      <c r="E896" s="138"/>
    </row>
    <row r="897" spans="1:5" s="50" customFormat="1" x14ac:dyDescent="0.25">
      <c r="A897" s="122"/>
      <c r="B897" s="144"/>
      <c r="C897" s="46"/>
      <c r="D897" s="46"/>
      <c r="E897" s="138"/>
    </row>
    <row r="898" spans="1:5" s="50" customFormat="1" x14ac:dyDescent="0.25">
      <c r="A898" s="122"/>
      <c r="B898" s="144"/>
      <c r="C898" s="46"/>
      <c r="D898" s="46"/>
      <c r="E898" s="138"/>
    </row>
    <row r="899" spans="1:5" s="50" customFormat="1" x14ac:dyDescent="0.25">
      <c r="A899" s="122"/>
      <c r="B899" s="144"/>
      <c r="C899" s="46"/>
      <c r="D899" s="46"/>
      <c r="E899" s="138"/>
    </row>
    <row r="900" spans="1:5" s="50" customFormat="1" x14ac:dyDescent="0.25">
      <c r="A900" s="122"/>
      <c r="B900" s="144"/>
      <c r="C900" s="46"/>
      <c r="D900" s="46"/>
      <c r="E900" s="138"/>
    </row>
    <row r="901" spans="1:5" s="50" customFormat="1" x14ac:dyDescent="0.25">
      <c r="A901" s="122"/>
      <c r="B901" s="144"/>
      <c r="C901" s="46"/>
      <c r="D901" s="46"/>
      <c r="E901" s="138"/>
    </row>
    <row r="902" spans="1:5" s="50" customFormat="1" x14ac:dyDescent="0.25">
      <c r="A902" s="122"/>
      <c r="B902" s="144"/>
      <c r="C902" s="46"/>
      <c r="D902" s="46"/>
      <c r="E902" s="138"/>
    </row>
    <row r="903" spans="1:5" s="50" customFormat="1" x14ac:dyDescent="0.25">
      <c r="A903" s="122"/>
      <c r="B903" s="144"/>
      <c r="C903" s="46"/>
      <c r="D903" s="46"/>
      <c r="E903" s="138"/>
    </row>
    <row r="904" spans="1:5" s="50" customFormat="1" x14ac:dyDescent="0.25">
      <c r="A904" s="122"/>
      <c r="B904" s="144"/>
      <c r="C904" s="46"/>
      <c r="D904" s="46"/>
      <c r="E904" s="138"/>
    </row>
    <row r="905" spans="1:5" s="50" customFormat="1" x14ac:dyDescent="0.25">
      <c r="A905" s="122"/>
      <c r="B905" s="144"/>
      <c r="C905" s="46"/>
      <c r="D905" s="46"/>
      <c r="E905" s="138"/>
    </row>
    <row r="906" spans="1:5" s="50" customFormat="1" x14ac:dyDescent="0.25">
      <c r="A906" s="122"/>
      <c r="B906" s="144"/>
      <c r="C906" s="46"/>
      <c r="D906" s="46"/>
      <c r="E906" s="138"/>
    </row>
    <row r="907" spans="1:5" s="50" customFormat="1" x14ac:dyDescent="0.25">
      <c r="A907" s="122"/>
      <c r="B907" s="144"/>
      <c r="C907" s="46"/>
      <c r="D907" s="46"/>
      <c r="E907" s="138"/>
    </row>
    <row r="908" spans="1:5" s="50" customFormat="1" x14ac:dyDescent="0.25">
      <c r="A908" s="122"/>
      <c r="B908" s="144"/>
      <c r="C908" s="46"/>
      <c r="D908" s="46"/>
      <c r="E908" s="138"/>
    </row>
    <row r="909" spans="1:5" s="50" customFormat="1" x14ac:dyDescent="0.25">
      <c r="A909" s="122"/>
      <c r="B909" s="144"/>
      <c r="C909" s="46"/>
      <c r="D909" s="46"/>
      <c r="E909" s="138"/>
    </row>
    <row r="910" spans="1:5" s="50" customFormat="1" x14ac:dyDescent="0.25">
      <c r="A910" s="122"/>
      <c r="B910" s="144"/>
      <c r="C910" s="46"/>
      <c r="D910" s="46"/>
      <c r="E910" s="138"/>
    </row>
    <row r="911" spans="1:5" s="50" customFormat="1" x14ac:dyDescent="0.25">
      <c r="A911" s="122"/>
      <c r="B911" s="144"/>
      <c r="C911" s="46"/>
      <c r="D911" s="46"/>
      <c r="E911" s="138"/>
    </row>
    <row r="912" spans="1:5" s="50" customFormat="1" x14ac:dyDescent="0.25">
      <c r="A912" s="122"/>
      <c r="B912" s="144"/>
      <c r="C912" s="46"/>
      <c r="D912" s="46"/>
      <c r="E912" s="138"/>
    </row>
    <row r="913" spans="1:5" s="50" customFormat="1" x14ac:dyDescent="0.25">
      <c r="A913" s="122"/>
      <c r="B913" s="144"/>
      <c r="C913" s="46"/>
      <c r="D913" s="46"/>
      <c r="E913" s="138"/>
    </row>
    <row r="914" spans="1:5" s="50" customFormat="1" x14ac:dyDescent="0.25">
      <c r="A914" s="122"/>
      <c r="B914" s="144"/>
      <c r="C914" s="46"/>
      <c r="D914" s="46"/>
      <c r="E914" s="138"/>
    </row>
    <row r="915" spans="1:5" s="50" customFormat="1" x14ac:dyDescent="0.25">
      <c r="A915" s="122"/>
      <c r="B915" s="144"/>
      <c r="C915" s="46"/>
      <c r="D915" s="46"/>
      <c r="E915" s="138"/>
    </row>
    <row r="916" spans="1:5" s="50" customFormat="1" x14ac:dyDescent="0.25">
      <c r="A916" s="122"/>
      <c r="B916" s="144"/>
      <c r="C916" s="46"/>
      <c r="D916" s="46"/>
      <c r="E916" s="138"/>
    </row>
    <row r="917" spans="1:5" s="50" customFormat="1" x14ac:dyDescent="0.25">
      <c r="A917" s="122"/>
      <c r="B917" s="144"/>
      <c r="C917" s="46"/>
      <c r="D917" s="46"/>
      <c r="E917" s="138"/>
    </row>
    <row r="918" spans="1:5" s="50" customFormat="1" x14ac:dyDescent="0.25">
      <c r="A918" s="122"/>
      <c r="B918" s="144"/>
      <c r="C918" s="46"/>
      <c r="D918" s="46"/>
      <c r="E918" s="138"/>
    </row>
    <row r="919" spans="1:5" s="50" customFormat="1" x14ac:dyDescent="0.25">
      <c r="A919" s="122"/>
      <c r="B919" s="144"/>
      <c r="C919" s="46"/>
      <c r="D919" s="46"/>
      <c r="E919" s="138"/>
    </row>
    <row r="920" spans="1:5" s="50" customFormat="1" x14ac:dyDescent="0.25">
      <c r="A920" s="122"/>
      <c r="B920" s="144"/>
      <c r="C920" s="46"/>
      <c r="D920" s="46"/>
      <c r="E920" s="138"/>
    </row>
    <row r="921" spans="1:5" s="50" customFormat="1" x14ac:dyDescent="0.25">
      <c r="A921" s="122"/>
      <c r="B921" s="144"/>
      <c r="C921" s="46"/>
      <c r="D921" s="46"/>
      <c r="E921" s="138"/>
    </row>
    <row r="922" spans="1:5" s="50" customFormat="1" x14ac:dyDescent="0.25">
      <c r="A922" s="122"/>
      <c r="B922" s="144"/>
      <c r="C922" s="46"/>
      <c r="D922" s="46"/>
      <c r="E922" s="138"/>
    </row>
    <row r="923" spans="1:5" s="50" customFormat="1" x14ac:dyDescent="0.25">
      <c r="A923" s="122"/>
      <c r="B923" s="144"/>
      <c r="C923" s="46"/>
      <c r="D923" s="46"/>
      <c r="E923" s="138"/>
    </row>
    <row r="924" spans="1:5" s="50" customFormat="1" x14ac:dyDescent="0.25">
      <c r="A924" s="122"/>
      <c r="B924" s="144"/>
      <c r="C924" s="46"/>
      <c r="D924" s="46"/>
      <c r="E924" s="138"/>
    </row>
    <row r="925" spans="1:5" s="50" customFormat="1" x14ac:dyDescent="0.25">
      <c r="A925" s="122"/>
      <c r="B925" s="144"/>
      <c r="C925" s="46"/>
      <c r="D925" s="46"/>
      <c r="E925" s="138"/>
    </row>
    <row r="926" spans="1:5" s="50" customFormat="1" x14ac:dyDescent="0.25">
      <c r="A926" s="122"/>
      <c r="B926" s="144"/>
      <c r="C926" s="46"/>
      <c r="D926" s="46"/>
      <c r="E926" s="138"/>
    </row>
    <row r="927" spans="1:5" s="50" customFormat="1" x14ac:dyDescent="0.25">
      <c r="A927" s="122"/>
      <c r="B927" s="144"/>
      <c r="C927" s="46"/>
      <c r="D927" s="46"/>
      <c r="E927" s="138"/>
    </row>
    <row r="928" spans="1:5" s="50" customFormat="1" x14ac:dyDescent="0.25">
      <c r="A928" s="122"/>
      <c r="B928" s="144"/>
      <c r="C928" s="46"/>
      <c r="D928" s="46"/>
      <c r="E928" s="138"/>
    </row>
    <row r="929" spans="1:5" s="50" customFormat="1" x14ac:dyDescent="0.25">
      <c r="A929" s="122"/>
      <c r="B929" s="144"/>
      <c r="C929" s="46"/>
      <c r="D929" s="46"/>
      <c r="E929" s="138"/>
    </row>
    <row r="930" spans="1:5" s="50" customFormat="1" x14ac:dyDescent="0.25">
      <c r="A930" s="122"/>
      <c r="B930" s="144"/>
      <c r="C930" s="46"/>
      <c r="D930" s="46"/>
      <c r="E930" s="138"/>
    </row>
    <row r="931" spans="1:5" s="50" customFormat="1" x14ac:dyDescent="0.25">
      <c r="A931" s="122"/>
      <c r="B931" s="144"/>
      <c r="C931" s="46"/>
      <c r="D931" s="46"/>
      <c r="E931" s="138"/>
    </row>
    <row r="932" spans="1:5" s="50" customFormat="1" x14ac:dyDescent="0.25">
      <c r="A932" s="122"/>
      <c r="B932" s="144"/>
      <c r="C932" s="46"/>
      <c r="D932" s="46"/>
      <c r="E932" s="138"/>
    </row>
    <row r="933" spans="1:5" s="50" customFormat="1" x14ac:dyDescent="0.25">
      <c r="A933" s="122"/>
      <c r="B933" s="144"/>
      <c r="C933" s="46"/>
      <c r="D933" s="46"/>
      <c r="E933" s="138"/>
    </row>
    <row r="934" spans="1:5" s="50" customFormat="1" x14ac:dyDescent="0.25">
      <c r="A934" s="122"/>
      <c r="B934" s="144"/>
      <c r="C934" s="46"/>
      <c r="D934" s="46"/>
      <c r="E934" s="138"/>
    </row>
    <row r="935" spans="1:5" s="50" customFormat="1" x14ac:dyDescent="0.25">
      <c r="A935" s="122"/>
      <c r="B935" s="144"/>
      <c r="C935" s="46"/>
      <c r="D935" s="46"/>
      <c r="E935" s="138"/>
    </row>
    <row r="936" spans="1:5" s="50" customFormat="1" x14ac:dyDescent="0.25">
      <c r="A936" s="122"/>
      <c r="B936" s="144"/>
      <c r="C936" s="46"/>
      <c r="D936" s="46"/>
      <c r="E936" s="138"/>
    </row>
    <row r="937" spans="1:5" s="50" customFormat="1" x14ac:dyDescent="0.25">
      <c r="A937" s="122"/>
      <c r="B937" s="144"/>
      <c r="C937" s="46"/>
      <c r="D937" s="46"/>
      <c r="E937" s="138"/>
    </row>
    <row r="938" spans="1:5" s="50" customFormat="1" x14ac:dyDescent="0.25">
      <c r="A938" s="122"/>
      <c r="B938" s="144"/>
      <c r="C938" s="46"/>
      <c r="D938" s="46"/>
      <c r="E938" s="138"/>
    </row>
    <row r="939" spans="1:5" s="50" customFormat="1" x14ac:dyDescent="0.25">
      <c r="A939" s="122"/>
      <c r="B939" s="144"/>
      <c r="C939" s="46"/>
      <c r="D939" s="46"/>
      <c r="E939" s="138"/>
    </row>
    <row r="940" spans="1:5" s="50" customFormat="1" x14ac:dyDescent="0.25">
      <c r="A940" s="122"/>
      <c r="B940" s="144"/>
      <c r="C940" s="46"/>
      <c r="D940" s="46"/>
      <c r="E940" s="138"/>
    </row>
    <row r="941" spans="1:5" s="50" customFormat="1" x14ac:dyDescent="0.25">
      <c r="A941" s="122"/>
      <c r="B941" s="144"/>
      <c r="C941" s="46"/>
      <c r="D941" s="46"/>
      <c r="E941" s="138"/>
    </row>
    <row r="942" spans="1:5" s="50" customFormat="1" x14ac:dyDescent="0.25">
      <c r="A942" s="122"/>
      <c r="B942" s="144"/>
      <c r="C942" s="46"/>
      <c r="D942" s="46"/>
      <c r="E942" s="138"/>
    </row>
    <row r="943" spans="1:5" s="50" customFormat="1" x14ac:dyDescent="0.25">
      <c r="A943" s="122"/>
      <c r="B943" s="144"/>
      <c r="C943" s="46"/>
      <c r="D943" s="46"/>
      <c r="E943" s="138"/>
    </row>
    <row r="944" spans="1:5" s="50" customFormat="1" x14ac:dyDescent="0.25">
      <c r="A944" s="122"/>
      <c r="B944" s="144"/>
      <c r="C944" s="46"/>
      <c r="D944" s="46"/>
      <c r="E944" s="138"/>
    </row>
    <row r="945" spans="1:5" s="50" customFormat="1" x14ac:dyDescent="0.25">
      <c r="A945" s="122"/>
      <c r="B945" s="144"/>
      <c r="C945" s="46"/>
      <c r="D945" s="46"/>
      <c r="E945" s="138"/>
    </row>
    <row r="946" spans="1:5" s="50" customFormat="1" x14ac:dyDescent="0.25">
      <c r="A946" s="122"/>
      <c r="B946" s="144"/>
      <c r="C946" s="46"/>
      <c r="D946" s="46"/>
      <c r="E946" s="138"/>
    </row>
    <row r="947" spans="1:5" s="50" customFormat="1" x14ac:dyDescent="0.25">
      <c r="A947" s="122"/>
      <c r="B947" s="144"/>
      <c r="C947" s="46"/>
      <c r="D947" s="46"/>
      <c r="E947" s="138"/>
    </row>
    <row r="948" spans="1:5" s="50" customFormat="1" x14ac:dyDescent="0.25">
      <c r="A948" s="122"/>
      <c r="B948" s="144"/>
      <c r="C948" s="46"/>
      <c r="D948" s="46"/>
      <c r="E948" s="138"/>
    </row>
    <row r="949" spans="1:5" s="50" customFormat="1" x14ac:dyDescent="0.25">
      <c r="A949" s="122"/>
      <c r="B949" s="144"/>
      <c r="C949" s="46"/>
      <c r="D949" s="46"/>
      <c r="E949" s="138"/>
    </row>
    <row r="950" spans="1:5" s="50" customFormat="1" x14ac:dyDescent="0.25">
      <c r="A950" s="122"/>
      <c r="B950" s="144"/>
      <c r="C950" s="46"/>
      <c r="D950" s="46"/>
      <c r="E950" s="138"/>
    </row>
    <row r="951" spans="1:5" s="50" customFormat="1" x14ac:dyDescent="0.25">
      <c r="A951" s="122"/>
      <c r="B951" s="144"/>
      <c r="C951" s="46"/>
      <c r="D951" s="46"/>
      <c r="E951" s="138"/>
    </row>
    <row r="952" spans="1:5" s="50" customFormat="1" x14ac:dyDescent="0.25">
      <c r="A952" s="122"/>
      <c r="B952" s="144"/>
      <c r="C952" s="46"/>
      <c r="D952" s="46"/>
      <c r="E952" s="138"/>
    </row>
    <row r="953" spans="1:5" s="50" customFormat="1" x14ac:dyDescent="0.25">
      <c r="A953" s="122"/>
      <c r="B953" s="144"/>
      <c r="C953" s="46"/>
      <c r="D953" s="46"/>
      <c r="E953" s="138"/>
    </row>
    <row r="954" spans="1:5" s="50" customFormat="1" x14ac:dyDescent="0.25">
      <c r="A954" s="122"/>
      <c r="B954" s="144"/>
      <c r="C954" s="46"/>
      <c r="D954" s="46"/>
      <c r="E954" s="138"/>
    </row>
    <row r="955" spans="1:5" s="50" customFormat="1" x14ac:dyDescent="0.25">
      <c r="A955" s="122"/>
      <c r="B955" s="144"/>
      <c r="C955" s="46"/>
      <c r="D955" s="46"/>
      <c r="E955" s="138"/>
    </row>
    <row r="956" spans="1:5" s="50" customFormat="1" x14ac:dyDescent="0.25">
      <c r="A956" s="122"/>
      <c r="B956" s="144"/>
      <c r="C956" s="46"/>
      <c r="D956" s="46"/>
      <c r="E956" s="138"/>
    </row>
    <row r="957" spans="1:5" s="50" customFormat="1" x14ac:dyDescent="0.25">
      <c r="A957" s="122"/>
      <c r="B957" s="144"/>
      <c r="C957" s="46"/>
      <c r="D957" s="46"/>
      <c r="E957" s="138"/>
    </row>
    <row r="958" spans="1:5" s="50" customFormat="1" x14ac:dyDescent="0.25">
      <c r="A958" s="122"/>
      <c r="B958" s="144"/>
      <c r="C958" s="46"/>
      <c r="D958" s="46"/>
      <c r="E958" s="138"/>
    </row>
    <row r="959" spans="1:5" s="50" customFormat="1" x14ac:dyDescent="0.25">
      <c r="A959" s="122"/>
      <c r="B959" s="144"/>
      <c r="C959" s="46"/>
      <c r="D959" s="46"/>
      <c r="E959" s="138"/>
    </row>
    <row r="960" spans="1:5" s="50" customFormat="1" x14ac:dyDescent="0.25">
      <c r="A960" s="122"/>
      <c r="B960" s="144"/>
      <c r="C960" s="46"/>
      <c r="D960" s="46"/>
      <c r="E960" s="138"/>
    </row>
    <row r="961" spans="1:5" s="50" customFormat="1" x14ac:dyDescent="0.25">
      <c r="A961" s="122"/>
      <c r="B961" s="144"/>
      <c r="C961" s="46"/>
      <c r="D961" s="46"/>
      <c r="E961" s="138"/>
    </row>
    <row r="962" spans="1:5" s="50" customFormat="1" x14ac:dyDescent="0.25">
      <c r="A962" s="122"/>
      <c r="B962" s="144"/>
      <c r="C962" s="46"/>
      <c r="D962" s="46"/>
      <c r="E962" s="138"/>
    </row>
    <row r="963" spans="1:5" s="50" customFormat="1" x14ac:dyDescent="0.25">
      <c r="A963" s="122"/>
      <c r="B963" s="144"/>
      <c r="C963" s="46"/>
      <c r="D963" s="46"/>
      <c r="E963" s="138"/>
    </row>
    <row r="964" spans="1:5" s="50" customFormat="1" x14ac:dyDescent="0.25">
      <c r="A964" s="122"/>
      <c r="B964" s="144"/>
      <c r="C964" s="46"/>
      <c r="D964" s="46"/>
      <c r="E964" s="138"/>
    </row>
    <row r="965" spans="1:5" s="50" customFormat="1" x14ac:dyDescent="0.25">
      <c r="A965" s="122"/>
      <c r="B965" s="144"/>
      <c r="C965" s="46"/>
      <c r="D965" s="46"/>
      <c r="E965" s="138"/>
    </row>
    <row r="966" spans="1:5" s="50" customFormat="1" x14ac:dyDescent="0.25">
      <c r="A966" s="122"/>
      <c r="B966" s="144"/>
      <c r="C966" s="46"/>
      <c r="D966" s="46"/>
      <c r="E966" s="138"/>
    </row>
    <row r="967" spans="1:5" s="50" customFormat="1" x14ac:dyDescent="0.25">
      <c r="A967" s="122"/>
      <c r="B967" s="144"/>
      <c r="C967" s="46"/>
      <c r="D967" s="46"/>
      <c r="E967" s="138"/>
    </row>
    <row r="968" spans="1:5" s="50" customFormat="1" x14ac:dyDescent="0.25">
      <c r="A968" s="122"/>
      <c r="B968" s="144"/>
      <c r="C968" s="46"/>
      <c r="D968" s="46"/>
      <c r="E968" s="138"/>
    </row>
    <row r="969" spans="1:5" s="50" customFormat="1" x14ac:dyDescent="0.25">
      <c r="A969" s="122"/>
      <c r="B969" s="144"/>
      <c r="C969" s="46"/>
      <c r="D969" s="46"/>
      <c r="E969" s="138"/>
    </row>
    <row r="970" spans="1:5" s="50" customFormat="1" x14ac:dyDescent="0.25">
      <c r="A970" s="122"/>
      <c r="B970" s="144"/>
      <c r="C970" s="46"/>
      <c r="D970" s="46"/>
      <c r="E970" s="138"/>
    </row>
    <row r="971" spans="1:5" s="50" customFormat="1" x14ac:dyDescent="0.25">
      <c r="A971" s="122"/>
      <c r="B971" s="144"/>
      <c r="C971" s="46"/>
      <c r="D971" s="46"/>
      <c r="E971" s="138"/>
    </row>
    <row r="972" spans="1:5" s="50" customFormat="1" x14ac:dyDescent="0.25">
      <c r="A972" s="122"/>
      <c r="B972" s="144"/>
      <c r="C972" s="46"/>
      <c r="D972" s="46"/>
      <c r="E972" s="138"/>
    </row>
    <row r="973" spans="1:5" s="50" customFormat="1" x14ac:dyDescent="0.25">
      <c r="A973" s="122"/>
      <c r="B973" s="144"/>
      <c r="C973" s="46"/>
      <c r="D973" s="46"/>
      <c r="E973" s="138"/>
    </row>
    <row r="974" spans="1:5" s="50" customFormat="1" x14ac:dyDescent="0.25">
      <c r="A974" s="122"/>
      <c r="B974" s="144"/>
      <c r="C974" s="46"/>
      <c r="D974" s="46"/>
      <c r="E974" s="138"/>
    </row>
    <row r="975" spans="1:5" s="50" customFormat="1" x14ac:dyDescent="0.25">
      <c r="A975" s="122"/>
      <c r="B975" s="144"/>
      <c r="C975" s="46"/>
      <c r="D975" s="46"/>
      <c r="E975" s="138"/>
    </row>
    <row r="976" spans="1:5" s="50" customFormat="1" x14ac:dyDescent="0.25">
      <c r="A976" s="122"/>
      <c r="B976" s="144"/>
      <c r="C976" s="46"/>
      <c r="D976" s="46"/>
      <c r="E976" s="138"/>
    </row>
    <row r="977" spans="1:6" s="50" customFormat="1" x14ac:dyDescent="0.25">
      <c r="A977" s="122"/>
      <c r="B977" s="144"/>
      <c r="C977" s="46"/>
      <c r="D977" s="46"/>
      <c r="E977" s="138"/>
    </row>
    <row r="978" spans="1:6" s="50" customFormat="1" x14ac:dyDescent="0.25">
      <c r="A978" s="122"/>
      <c r="B978" s="144"/>
      <c r="C978" s="46"/>
      <c r="D978" s="46"/>
      <c r="E978" s="138"/>
    </row>
    <row r="979" spans="1:6" s="50" customFormat="1" x14ac:dyDescent="0.25">
      <c r="A979" s="122"/>
      <c r="B979" s="144"/>
      <c r="C979" s="46"/>
      <c r="D979" s="46"/>
      <c r="E979" s="138"/>
    </row>
    <row r="980" spans="1:6" s="50" customFormat="1" x14ac:dyDescent="0.25">
      <c r="A980" s="122"/>
      <c r="B980" s="144"/>
      <c r="C980" s="46"/>
      <c r="D980" s="46"/>
      <c r="E980" s="138"/>
    </row>
    <row r="981" spans="1:6" s="50" customFormat="1" x14ac:dyDescent="0.25">
      <c r="A981" s="122"/>
      <c r="B981" s="144"/>
      <c r="C981" s="46"/>
      <c r="D981" s="46"/>
      <c r="E981" s="138"/>
    </row>
    <row r="982" spans="1:6" s="50" customFormat="1" x14ac:dyDescent="0.25">
      <c r="A982" s="122"/>
      <c r="B982" s="144"/>
      <c r="C982" s="46"/>
      <c r="D982" s="46"/>
      <c r="E982" s="138"/>
    </row>
    <row r="983" spans="1:6" x14ac:dyDescent="0.25">
      <c r="A983" s="122"/>
      <c r="E983" s="138"/>
      <c r="F983" s="50"/>
    </row>
  </sheetData>
  <sheetProtection algorithmName="SHA-512" hashValue="PYVcsId/+nddIEL/Z9MAPdGMKDRHZVJ2UwM7f8FmtHZtPvG73iPywneNCuCbKyhTrDcKKv9QdjG1AqXMTdXTuA==" saltValue="6vL/2Wz0ZQuvglledzuOQw==" spinCount="100000" sheet="1" objects="1" scenarios="1"/>
  <mergeCells count="1">
    <mergeCell ref="E296:F296"/>
  </mergeCells>
  <pageMargins left="0.62992125984251968" right="0.27559055118110237" top="0.98425196850393704" bottom="0.98425196850393704" header="0.51181102362204722" footer="0.51181102362204722"/>
  <pageSetup paperSize="9" fitToHeight="0" orientation="portrait" useFirstPageNumber="1" r:id="rId1"/>
  <headerFooter alignWithMargins="0">
    <oddFooter>&amp;C
&amp;RPopis str. &amp;P/&amp;N</oddFooter>
  </headerFooter>
  <rowBreaks count="2" manualBreakCount="2">
    <brk id="39" max="5" man="1"/>
    <brk id="12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39997558519241921"/>
  </sheetPr>
  <dimension ref="A1:XFD299"/>
  <sheetViews>
    <sheetView view="pageBreakPreview" zoomScale="85" zoomScaleNormal="100" zoomScaleSheetLayoutView="85" workbookViewId="0">
      <selection activeCell="E17" sqref="E17"/>
    </sheetView>
  </sheetViews>
  <sheetFormatPr defaultColWidth="9" defaultRowHeight="13.8" x14ac:dyDescent="0.25"/>
  <cols>
    <col min="1" max="1" width="5" style="254" customWidth="1"/>
    <col min="2" max="2" width="43" style="280" customWidth="1"/>
    <col min="3" max="3" width="7.59765625" style="251" customWidth="1"/>
    <col min="4" max="4" width="7.59765625" style="252" customWidth="1"/>
    <col min="5" max="5" width="10.59765625" style="263" customWidth="1"/>
    <col min="6" max="6" width="14" style="253" bestFit="1" customWidth="1"/>
    <col min="7" max="7" width="9" style="253"/>
    <col min="8" max="8" width="9.09765625" style="253" bestFit="1" customWidth="1"/>
    <col min="9" max="16384" width="9" style="253"/>
  </cols>
  <sheetData>
    <row r="1" spans="1:3071 3073:6143 6145:9215 9217:12287 12289:15359 15361:16384" ht="28.2" thickBot="1" x14ac:dyDescent="0.3">
      <c r="A1" s="256" t="s">
        <v>79</v>
      </c>
      <c r="B1" s="257" t="s">
        <v>80</v>
      </c>
      <c r="C1" s="258" t="s">
        <v>81</v>
      </c>
      <c r="D1" s="259" t="s">
        <v>82</v>
      </c>
      <c r="E1" s="260" t="s">
        <v>83</v>
      </c>
      <c r="F1" s="261" t="s">
        <v>84</v>
      </c>
    </row>
    <row r="2" spans="1:3071 3073:6143 6145:9215 9217:12287 12289:15359 15361:16384" x14ac:dyDescent="0.25">
      <c r="A2" s="262"/>
      <c r="B2" s="250"/>
      <c r="G2" s="262"/>
      <c r="H2" s="250"/>
      <c r="I2" s="251"/>
      <c r="J2" s="252"/>
      <c r="K2" s="263"/>
      <c r="M2" s="262"/>
      <c r="N2" s="250"/>
      <c r="O2" s="251"/>
      <c r="P2" s="252"/>
      <c r="Q2" s="263"/>
      <c r="S2" s="262"/>
      <c r="T2" s="250"/>
      <c r="U2" s="251"/>
      <c r="V2" s="252"/>
      <c r="W2" s="263"/>
      <c r="Y2" s="262"/>
      <c r="Z2" s="250"/>
      <c r="AA2" s="251"/>
      <c r="AB2" s="252"/>
      <c r="AC2" s="263"/>
      <c r="AE2" s="262"/>
      <c r="AF2" s="250"/>
      <c r="AG2" s="251"/>
      <c r="AH2" s="252"/>
      <c r="AI2" s="263"/>
      <c r="AK2" s="262"/>
      <c r="AL2" s="250"/>
      <c r="AM2" s="251"/>
      <c r="AN2" s="252"/>
      <c r="AO2" s="263"/>
      <c r="AQ2" s="262"/>
      <c r="AR2" s="250"/>
      <c r="AS2" s="251"/>
      <c r="AT2" s="252"/>
      <c r="AU2" s="263"/>
      <c r="AW2" s="262"/>
      <c r="AX2" s="250"/>
      <c r="AY2" s="251"/>
      <c r="AZ2" s="252"/>
      <c r="BA2" s="263"/>
      <c r="BC2" s="262"/>
      <c r="BD2" s="250"/>
      <c r="BE2" s="251"/>
      <c r="BF2" s="252"/>
      <c r="BG2" s="263"/>
      <c r="BI2" s="262"/>
      <c r="BJ2" s="250"/>
      <c r="BK2" s="251"/>
      <c r="BL2" s="252"/>
      <c r="BM2" s="263"/>
      <c r="BO2" s="262"/>
      <c r="BP2" s="250"/>
      <c r="BQ2" s="251"/>
      <c r="BR2" s="252"/>
      <c r="BS2" s="263"/>
      <c r="BU2" s="262"/>
      <c r="BV2" s="250"/>
      <c r="BW2" s="251"/>
      <c r="BX2" s="252"/>
      <c r="BY2" s="263"/>
      <c r="CA2" s="262"/>
      <c r="CB2" s="250"/>
      <c r="CC2" s="251"/>
      <c r="CD2" s="252"/>
      <c r="CE2" s="263"/>
      <c r="CG2" s="262"/>
      <c r="CH2" s="250"/>
      <c r="CI2" s="251"/>
      <c r="CJ2" s="252"/>
      <c r="CK2" s="263"/>
      <c r="CM2" s="262"/>
      <c r="CN2" s="250"/>
      <c r="CO2" s="251"/>
      <c r="CP2" s="252"/>
      <c r="CQ2" s="263"/>
      <c r="CS2" s="262"/>
      <c r="CT2" s="250"/>
      <c r="CU2" s="251"/>
      <c r="CV2" s="252"/>
      <c r="CW2" s="263"/>
      <c r="CY2" s="262"/>
      <c r="CZ2" s="250"/>
      <c r="DA2" s="251"/>
      <c r="DB2" s="252"/>
      <c r="DC2" s="263"/>
      <c r="DE2" s="262"/>
      <c r="DF2" s="250"/>
      <c r="DG2" s="251"/>
      <c r="DH2" s="252"/>
      <c r="DI2" s="263"/>
      <c r="DK2" s="262"/>
      <c r="DL2" s="250"/>
      <c r="DM2" s="251"/>
      <c r="DN2" s="252"/>
      <c r="DO2" s="263"/>
      <c r="DQ2" s="262"/>
      <c r="DR2" s="250"/>
      <c r="DS2" s="251"/>
      <c r="DT2" s="252"/>
      <c r="DU2" s="263"/>
      <c r="DW2" s="262"/>
      <c r="DX2" s="250"/>
      <c r="DY2" s="251"/>
      <c r="DZ2" s="252"/>
      <c r="EA2" s="263"/>
      <c r="EC2" s="262"/>
      <c r="ED2" s="250"/>
      <c r="EE2" s="251"/>
      <c r="EF2" s="252"/>
      <c r="EG2" s="263"/>
      <c r="EI2" s="262"/>
      <c r="EJ2" s="250"/>
      <c r="EK2" s="251"/>
      <c r="EL2" s="252"/>
      <c r="EM2" s="263"/>
      <c r="EO2" s="262"/>
      <c r="EP2" s="250"/>
      <c r="EQ2" s="251"/>
      <c r="ER2" s="252"/>
      <c r="ES2" s="263"/>
      <c r="EU2" s="262"/>
      <c r="EV2" s="250"/>
      <c r="EW2" s="251"/>
      <c r="EX2" s="252"/>
      <c r="EY2" s="263"/>
      <c r="FA2" s="262"/>
      <c r="FB2" s="250"/>
      <c r="FC2" s="251"/>
      <c r="FD2" s="252"/>
      <c r="FE2" s="263"/>
      <c r="FG2" s="262"/>
      <c r="FH2" s="250"/>
      <c r="FI2" s="251"/>
      <c r="FJ2" s="252"/>
      <c r="FK2" s="263"/>
      <c r="FM2" s="262"/>
      <c r="FN2" s="250"/>
      <c r="FO2" s="251"/>
      <c r="FP2" s="252"/>
      <c r="FQ2" s="263"/>
      <c r="FS2" s="262"/>
      <c r="FT2" s="250"/>
      <c r="FU2" s="251"/>
      <c r="FV2" s="252"/>
      <c r="FW2" s="263"/>
      <c r="FY2" s="262"/>
      <c r="FZ2" s="250"/>
      <c r="GA2" s="251"/>
      <c r="GB2" s="252"/>
      <c r="GC2" s="263"/>
      <c r="GE2" s="262"/>
      <c r="GF2" s="250"/>
      <c r="GG2" s="251"/>
      <c r="GH2" s="252"/>
      <c r="GI2" s="263"/>
      <c r="GK2" s="262"/>
      <c r="GL2" s="250"/>
      <c r="GM2" s="251"/>
      <c r="GN2" s="252"/>
      <c r="GO2" s="263"/>
      <c r="GQ2" s="262"/>
      <c r="GR2" s="250"/>
      <c r="GS2" s="251"/>
      <c r="GT2" s="252"/>
      <c r="GU2" s="263"/>
      <c r="GW2" s="262"/>
      <c r="GX2" s="250"/>
      <c r="GY2" s="251"/>
      <c r="GZ2" s="252"/>
      <c r="HA2" s="263"/>
      <c r="HC2" s="262"/>
      <c r="HD2" s="250"/>
      <c r="HE2" s="251"/>
      <c r="HF2" s="252"/>
      <c r="HG2" s="263"/>
      <c r="HI2" s="262"/>
      <c r="HJ2" s="250"/>
      <c r="HK2" s="251"/>
      <c r="HL2" s="252"/>
      <c r="HM2" s="263"/>
      <c r="HO2" s="262"/>
      <c r="HP2" s="250"/>
      <c r="HQ2" s="251"/>
      <c r="HR2" s="252"/>
      <c r="HS2" s="263"/>
      <c r="HU2" s="262"/>
      <c r="HV2" s="250"/>
      <c r="HW2" s="251"/>
      <c r="HX2" s="252"/>
      <c r="HY2" s="263"/>
      <c r="IA2" s="262"/>
      <c r="IB2" s="250"/>
      <c r="IC2" s="251"/>
      <c r="ID2" s="252"/>
      <c r="IE2" s="263"/>
      <c r="IG2" s="262"/>
      <c r="IH2" s="250"/>
      <c r="II2" s="251"/>
      <c r="IJ2" s="252"/>
      <c r="IK2" s="263"/>
      <c r="IM2" s="262"/>
      <c r="IN2" s="250"/>
      <c r="IO2" s="251"/>
      <c r="IP2" s="252"/>
      <c r="IQ2" s="263"/>
      <c r="IS2" s="262"/>
      <c r="IT2" s="250"/>
      <c r="IU2" s="251"/>
      <c r="IV2" s="252"/>
      <c r="IW2" s="263"/>
      <c r="IY2" s="262"/>
      <c r="IZ2" s="250"/>
      <c r="JA2" s="251"/>
      <c r="JB2" s="252"/>
      <c r="JC2" s="263"/>
      <c r="JE2" s="262"/>
      <c r="JF2" s="250"/>
      <c r="JG2" s="251"/>
      <c r="JH2" s="252"/>
      <c r="JI2" s="263"/>
      <c r="JK2" s="262"/>
      <c r="JL2" s="250"/>
      <c r="JM2" s="251"/>
      <c r="JN2" s="252"/>
      <c r="JO2" s="263"/>
      <c r="JQ2" s="262"/>
      <c r="JR2" s="250"/>
      <c r="JS2" s="251"/>
      <c r="JT2" s="252"/>
      <c r="JU2" s="263"/>
      <c r="JW2" s="262"/>
      <c r="JX2" s="250"/>
      <c r="JY2" s="251"/>
      <c r="JZ2" s="252"/>
      <c r="KA2" s="263"/>
      <c r="KC2" s="262"/>
      <c r="KD2" s="250"/>
      <c r="KE2" s="251"/>
      <c r="KF2" s="252"/>
      <c r="KG2" s="263"/>
      <c r="KI2" s="262"/>
      <c r="KJ2" s="250"/>
      <c r="KK2" s="251"/>
      <c r="KL2" s="252"/>
      <c r="KM2" s="263"/>
      <c r="KO2" s="262"/>
      <c r="KP2" s="250"/>
      <c r="KQ2" s="251"/>
      <c r="KR2" s="252"/>
      <c r="KS2" s="263"/>
      <c r="KU2" s="262"/>
      <c r="KV2" s="250"/>
      <c r="KW2" s="251"/>
      <c r="KX2" s="252"/>
      <c r="KY2" s="263"/>
      <c r="LA2" s="262"/>
      <c r="LB2" s="250"/>
      <c r="LC2" s="251"/>
      <c r="LD2" s="252"/>
      <c r="LE2" s="263"/>
      <c r="LG2" s="262"/>
      <c r="LH2" s="250"/>
      <c r="LI2" s="251"/>
      <c r="LJ2" s="252"/>
      <c r="LK2" s="263"/>
      <c r="LM2" s="262"/>
      <c r="LN2" s="250"/>
      <c r="LO2" s="251"/>
      <c r="LP2" s="252"/>
      <c r="LQ2" s="263"/>
      <c r="LS2" s="262"/>
      <c r="LT2" s="250"/>
      <c r="LU2" s="251"/>
      <c r="LV2" s="252"/>
      <c r="LW2" s="263"/>
      <c r="LY2" s="262"/>
      <c r="LZ2" s="250"/>
      <c r="MA2" s="251"/>
      <c r="MB2" s="252"/>
      <c r="MC2" s="263"/>
      <c r="ME2" s="262"/>
      <c r="MF2" s="250"/>
      <c r="MG2" s="251"/>
      <c r="MH2" s="252"/>
      <c r="MI2" s="263"/>
      <c r="MK2" s="262"/>
      <c r="ML2" s="250"/>
      <c r="MM2" s="251"/>
      <c r="MN2" s="252"/>
      <c r="MO2" s="263"/>
      <c r="MQ2" s="262"/>
      <c r="MR2" s="250"/>
      <c r="MS2" s="251"/>
      <c r="MT2" s="252"/>
      <c r="MU2" s="263"/>
      <c r="MW2" s="262"/>
      <c r="MX2" s="250"/>
      <c r="MY2" s="251"/>
      <c r="MZ2" s="252"/>
      <c r="NA2" s="263"/>
      <c r="NC2" s="262"/>
      <c r="ND2" s="250"/>
      <c r="NE2" s="251"/>
      <c r="NF2" s="252"/>
      <c r="NG2" s="263"/>
      <c r="NI2" s="262"/>
      <c r="NJ2" s="250"/>
      <c r="NK2" s="251"/>
      <c r="NL2" s="252"/>
      <c r="NM2" s="263"/>
      <c r="NO2" s="262"/>
      <c r="NP2" s="250"/>
      <c r="NQ2" s="251"/>
      <c r="NR2" s="252"/>
      <c r="NS2" s="263"/>
      <c r="NU2" s="262"/>
      <c r="NV2" s="250"/>
      <c r="NW2" s="251"/>
      <c r="NX2" s="252"/>
      <c r="NY2" s="263"/>
      <c r="OA2" s="262"/>
      <c r="OB2" s="250"/>
      <c r="OC2" s="251"/>
      <c r="OD2" s="252"/>
      <c r="OE2" s="263"/>
      <c r="OG2" s="262"/>
      <c r="OH2" s="250"/>
      <c r="OI2" s="251"/>
      <c r="OJ2" s="252"/>
      <c r="OK2" s="263"/>
      <c r="OM2" s="262"/>
      <c r="ON2" s="250"/>
      <c r="OO2" s="251"/>
      <c r="OP2" s="252"/>
      <c r="OQ2" s="263"/>
      <c r="OS2" s="262"/>
      <c r="OT2" s="250"/>
      <c r="OU2" s="251"/>
      <c r="OV2" s="252"/>
      <c r="OW2" s="263"/>
      <c r="OY2" s="262"/>
      <c r="OZ2" s="250"/>
      <c r="PA2" s="251"/>
      <c r="PB2" s="252"/>
      <c r="PC2" s="263"/>
      <c r="PE2" s="262"/>
      <c r="PF2" s="250"/>
      <c r="PG2" s="251"/>
      <c r="PH2" s="252"/>
      <c r="PI2" s="263"/>
      <c r="PK2" s="262"/>
      <c r="PL2" s="250"/>
      <c r="PM2" s="251"/>
      <c r="PN2" s="252"/>
      <c r="PO2" s="263"/>
      <c r="PQ2" s="262"/>
      <c r="PR2" s="250"/>
      <c r="PS2" s="251"/>
      <c r="PT2" s="252"/>
      <c r="PU2" s="263"/>
      <c r="PW2" s="262"/>
      <c r="PX2" s="250"/>
      <c r="PY2" s="251"/>
      <c r="PZ2" s="252"/>
      <c r="QA2" s="263"/>
      <c r="QC2" s="262"/>
      <c r="QD2" s="250"/>
      <c r="QE2" s="251"/>
      <c r="QF2" s="252"/>
      <c r="QG2" s="263"/>
      <c r="QI2" s="262"/>
      <c r="QJ2" s="250"/>
      <c r="QK2" s="251"/>
      <c r="QL2" s="252"/>
      <c r="QM2" s="263"/>
      <c r="QO2" s="262"/>
      <c r="QP2" s="250"/>
      <c r="QQ2" s="251"/>
      <c r="QR2" s="252"/>
      <c r="QS2" s="263"/>
      <c r="QU2" s="262"/>
      <c r="QV2" s="250"/>
      <c r="QW2" s="251"/>
      <c r="QX2" s="252"/>
      <c r="QY2" s="263"/>
      <c r="RA2" s="262"/>
      <c r="RB2" s="250"/>
      <c r="RC2" s="251"/>
      <c r="RD2" s="252"/>
      <c r="RE2" s="263"/>
      <c r="RG2" s="262"/>
      <c r="RH2" s="250"/>
      <c r="RI2" s="251"/>
      <c r="RJ2" s="252"/>
      <c r="RK2" s="263"/>
      <c r="RM2" s="262"/>
      <c r="RN2" s="250"/>
      <c r="RO2" s="251"/>
      <c r="RP2" s="252"/>
      <c r="RQ2" s="263"/>
      <c r="RS2" s="262"/>
      <c r="RT2" s="250"/>
      <c r="RU2" s="251"/>
      <c r="RV2" s="252"/>
      <c r="RW2" s="263"/>
      <c r="RY2" s="262"/>
      <c r="RZ2" s="250"/>
      <c r="SA2" s="251"/>
      <c r="SB2" s="252"/>
      <c r="SC2" s="263"/>
      <c r="SE2" s="262"/>
      <c r="SF2" s="250"/>
      <c r="SG2" s="251"/>
      <c r="SH2" s="252"/>
      <c r="SI2" s="263"/>
      <c r="SK2" s="262"/>
      <c r="SL2" s="250"/>
      <c r="SM2" s="251"/>
      <c r="SN2" s="252"/>
      <c r="SO2" s="263"/>
      <c r="SQ2" s="262"/>
      <c r="SR2" s="250"/>
      <c r="SS2" s="251"/>
      <c r="ST2" s="252"/>
      <c r="SU2" s="263"/>
      <c r="SW2" s="262"/>
      <c r="SX2" s="250"/>
      <c r="SY2" s="251"/>
      <c r="SZ2" s="252"/>
      <c r="TA2" s="263"/>
      <c r="TC2" s="262"/>
      <c r="TD2" s="250"/>
      <c r="TE2" s="251"/>
      <c r="TF2" s="252"/>
      <c r="TG2" s="263"/>
      <c r="TI2" s="262"/>
      <c r="TJ2" s="250"/>
      <c r="TK2" s="251"/>
      <c r="TL2" s="252"/>
      <c r="TM2" s="263"/>
      <c r="TO2" s="262"/>
      <c r="TP2" s="250"/>
      <c r="TQ2" s="251"/>
      <c r="TR2" s="252"/>
      <c r="TS2" s="263"/>
      <c r="TU2" s="262"/>
      <c r="TV2" s="250"/>
      <c r="TW2" s="251"/>
      <c r="TX2" s="252"/>
      <c r="TY2" s="263"/>
      <c r="UA2" s="262"/>
      <c r="UB2" s="250"/>
      <c r="UC2" s="251"/>
      <c r="UD2" s="252"/>
      <c r="UE2" s="263"/>
      <c r="UG2" s="262"/>
      <c r="UH2" s="250"/>
      <c r="UI2" s="251"/>
      <c r="UJ2" s="252"/>
      <c r="UK2" s="263"/>
      <c r="UM2" s="262"/>
      <c r="UN2" s="250"/>
      <c r="UO2" s="251"/>
      <c r="UP2" s="252"/>
      <c r="UQ2" s="263"/>
      <c r="US2" s="262"/>
      <c r="UT2" s="250"/>
      <c r="UU2" s="251"/>
      <c r="UV2" s="252"/>
      <c r="UW2" s="263"/>
      <c r="UY2" s="262"/>
      <c r="UZ2" s="250"/>
      <c r="VA2" s="251"/>
      <c r="VB2" s="252"/>
      <c r="VC2" s="263"/>
      <c r="VE2" s="262"/>
      <c r="VF2" s="250"/>
      <c r="VG2" s="251"/>
      <c r="VH2" s="252"/>
      <c r="VI2" s="263"/>
      <c r="VK2" s="262"/>
      <c r="VL2" s="250"/>
      <c r="VM2" s="251"/>
      <c r="VN2" s="252"/>
      <c r="VO2" s="263"/>
      <c r="VQ2" s="262"/>
      <c r="VR2" s="250"/>
      <c r="VS2" s="251"/>
      <c r="VT2" s="252"/>
      <c r="VU2" s="263"/>
      <c r="VW2" s="262"/>
      <c r="VX2" s="250"/>
      <c r="VY2" s="251"/>
      <c r="VZ2" s="252"/>
      <c r="WA2" s="263"/>
      <c r="WC2" s="262"/>
      <c r="WD2" s="250"/>
      <c r="WE2" s="251"/>
      <c r="WF2" s="252"/>
      <c r="WG2" s="263"/>
      <c r="WI2" s="262"/>
      <c r="WJ2" s="250"/>
      <c r="WK2" s="251"/>
      <c r="WL2" s="252"/>
      <c r="WM2" s="263"/>
      <c r="WO2" s="262"/>
      <c r="WP2" s="250"/>
      <c r="WQ2" s="251"/>
      <c r="WR2" s="252"/>
      <c r="WS2" s="263"/>
      <c r="WU2" s="262"/>
      <c r="WV2" s="250"/>
      <c r="WW2" s="251"/>
      <c r="WX2" s="252"/>
      <c r="WY2" s="263"/>
      <c r="XA2" s="262"/>
      <c r="XB2" s="250"/>
      <c r="XC2" s="251"/>
      <c r="XD2" s="252"/>
      <c r="XE2" s="263"/>
      <c r="XG2" s="262"/>
      <c r="XH2" s="250"/>
      <c r="XI2" s="251"/>
      <c r="XJ2" s="252"/>
      <c r="XK2" s="263"/>
      <c r="XM2" s="262"/>
      <c r="XN2" s="250"/>
      <c r="XO2" s="251"/>
      <c r="XP2" s="252"/>
      <c r="XQ2" s="263"/>
      <c r="XS2" s="262"/>
      <c r="XT2" s="250"/>
      <c r="XU2" s="251"/>
      <c r="XV2" s="252"/>
      <c r="XW2" s="263"/>
      <c r="XY2" s="262"/>
      <c r="XZ2" s="250"/>
      <c r="YA2" s="251"/>
      <c r="YB2" s="252"/>
      <c r="YC2" s="263"/>
      <c r="YE2" s="262"/>
      <c r="YF2" s="250"/>
      <c r="YG2" s="251"/>
      <c r="YH2" s="252"/>
      <c r="YI2" s="263"/>
      <c r="YK2" s="262"/>
      <c r="YL2" s="250"/>
      <c r="YM2" s="251"/>
      <c r="YN2" s="252"/>
      <c r="YO2" s="263"/>
      <c r="YQ2" s="262"/>
      <c r="YR2" s="250"/>
      <c r="YS2" s="251"/>
      <c r="YT2" s="252"/>
      <c r="YU2" s="263"/>
      <c r="YW2" s="262"/>
      <c r="YX2" s="250"/>
      <c r="YY2" s="251"/>
      <c r="YZ2" s="252"/>
      <c r="ZA2" s="263"/>
      <c r="ZC2" s="262"/>
      <c r="ZD2" s="250"/>
      <c r="ZE2" s="251"/>
      <c r="ZF2" s="252"/>
      <c r="ZG2" s="263"/>
      <c r="ZI2" s="262"/>
      <c r="ZJ2" s="250"/>
      <c r="ZK2" s="251"/>
      <c r="ZL2" s="252"/>
      <c r="ZM2" s="263"/>
      <c r="ZO2" s="262"/>
      <c r="ZP2" s="250"/>
      <c r="ZQ2" s="251"/>
      <c r="ZR2" s="252"/>
      <c r="ZS2" s="263"/>
      <c r="ZU2" s="262"/>
      <c r="ZV2" s="250"/>
      <c r="ZW2" s="251"/>
      <c r="ZX2" s="252"/>
      <c r="ZY2" s="263"/>
      <c r="AAA2" s="262"/>
      <c r="AAB2" s="250"/>
      <c r="AAC2" s="251"/>
      <c r="AAD2" s="252"/>
      <c r="AAE2" s="263"/>
      <c r="AAG2" s="262"/>
      <c r="AAH2" s="250"/>
      <c r="AAI2" s="251"/>
      <c r="AAJ2" s="252"/>
      <c r="AAK2" s="263"/>
      <c r="AAM2" s="262"/>
      <c r="AAN2" s="250"/>
      <c r="AAO2" s="251"/>
      <c r="AAP2" s="252"/>
      <c r="AAQ2" s="263"/>
      <c r="AAS2" s="262"/>
      <c r="AAT2" s="250"/>
      <c r="AAU2" s="251"/>
      <c r="AAV2" s="252"/>
      <c r="AAW2" s="263"/>
      <c r="AAY2" s="262"/>
      <c r="AAZ2" s="250"/>
      <c r="ABA2" s="251"/>
      <c r="ABB2" s="252"/>
      <c r="ABC2" s="263"/>
      <c r="ABE2" s="262"/>
      <c r="ABF2" s="250"/>
      <c r="ABG2" s="251"/>
      <c r="ABH2" s="252"/>
      <c r="ABI2" s="263"/>
      <c r="ABK2" s="262"/>
      <c r="ABL2" s="250"/>
      <c r="ABM2" s="251"/>
      <c r="ABN2" s="252"/>
      <c r="ABO2" s="263"/>
      <c r="ABQ2" s="262"/>
      <c r="ABR2" s="250"/>
      <c r="ABS2" s="251"/>
      <c r="ABT2" s="252"/>
      <c r="ABU2" s="263"/>
      <c r="ABW2" s="262"/>
      <c r="ABX2" s="250"/>
      <c r="ABY2" s="251"/>
      <c r="ABZ2" s="252"/>
      <c r="ACA2" s="263"/>
      <c r="ACC2" s="262"/>
      <c r="ACD2" s="250"/>
      <c r="ACE2" s="251"/>
      <c r="ACF2" s="252"/>
      <c r="ACG2" s="263"/>
      <c r="ACI2" s="262"/>
      <c r="ACJ2" s="250"/>
      <c r="ACK2" s="251"/>
      <c r="ACL2" s="252"/>
      <c r="ACM2" s="263"/>
      <c r="ACO2" s="262"/>
      <c r="ACP2" s="250"/>
      <c r="ACQ2" s="251"/>
      <c r="ACR2" s="252"/>
      <c r="ACS2" s="263"/>
      <c r="ACU2" s="262"/>
      <c r="ACV2" s="250"/>
      <c r="ACW2" s="251"/>
      <c r="ACX2" s="252"/>
      <c r="ACY2" s="263"/>
      <c r="ADA2" s="262"/>
      <c r="ADB2" s="250"/>
      <c r="ADC2" s="251"/>
      <c r="ADD2" s="252"/>
      <c r="ADE2" s="263"/>
      <c r="ADG2" s="262"/>
      <c r="ADH2" s="250"/>
      <c r="ADI2" s="251"/>
      <c r="ADJ2" s="252"/>
      <c r="ADK2" s="263"/>
      <c r="ADM2" s="262"/>
      <c r="ADN2" s="250"/>
      <c r="ADO2" s="251"/>
      <c r="ADP2" s="252"/>
      <c r="ADQ2" s="263"/>
      <c r="ADS2" s="262"/>
      <c r="ADT2" s="250"/>
      <c r="ADU2" s="251"/>
      <c r="ADV2" s="252"/>
      <c r="ADW2" s="263"/>
      <c r="ADY2" s="262"/>
      <c r="ADZ2" s="250"/>
      <c r="AEA2" s="251"/>
      <c r="AEB2" s="252"/>
      <c r="AEC2" s="263"/>
      <c r="AEE2" s="262"/>
      <c r="AEF2" s="250"/>
      <c r="AEG2" s="251"/>
      <c r="AEH2" s="252"/>
      <c r="AEI2" s="263"/>
      <c r="AEK2" s="262"/>
      <c r="AEL2" s="250"/>
      <c r="AEM2" s="251"/>
      <c r="AEN2" s="252"/>
      <c r="AEO2" s="263"/>
      <c r="AEQ2" s="262"/>
      <c r="AER2" s="250"/>
      <c r="AES2" s="251"/>
      <c r="AET2" s="252"/>
      <c r="AEU2" s="263"/>
      <c r="AEW2" s="262"/>
      <c r="AEX2" s="250"/>
      <c r="AEY2" s="251"/>
      <c r="AEZ2" s="252"/>
      <c r="AFA2" s="263"/>
      <c r="AFC2" s="262"/>
      <c r="AFD2" s="250"/>
      <c r="AFE2" s="251"/>
      <c r="AFF2" s="252"/>
      <c r="AFG2" s="263"/>
      <c r="AFI2" s="262"/>
      <c r="AFJ2" s="250"/>
      <c r="AFK2" s="251"/>
      <c r="AFL2" s="252"/>
      <c r="AFM2" s="263"/>
      <c r="AFO2" s="262"/>
      <c r="AFP2" s="250"/>
      <c r="AFQ2" s="251"/>
      <c r="AFR2" s="252"/>
      <c r="AFS2" s="263"/>
      <c r="AFU2" s="262"/>
      <c r="AFV2" s="250"/>
      <c r="AFW2" s="251"/>
      <c r="AFX2" s="252"/>
      <c r="AFY2" s="263"/>
      <c r="AGA2" s="262"/>
      <c r="AGB2" s="250"/>
      <c r="AGC2" s="251"/>
      <c r="AGD2" s="252"/>
      <c r="AGE2" s="263"/>
      <c r="AGG2" s="262"/>
      <c r="AGH2" s="250"/>
      <c r="AGI2" s="251"/>
      <c r="AGJ2" s="252"/>
      <c r="AGK2" s="263"/>
      <c r="AGM2" s="262"/>
      <c r="AGN2" s="250"/>
      <c r="AGO2" s="251"/>
      <c r="AGP2" s="252"/>
      <c r="AGQ2" s="263"/>
      <c r="AGS2" s="262"/>
      <c r="AGT2" s="250"/>
      <c r="AGU2" s="251"/>
      <c r="AGV2" s="252"/>
      <c r="AGW2" s="263"/>
      <c r="AGY2" s="262"/>
      <c r="AGZ2" s="250"/>
      <c r="AHA2" s="251"/>
      <c r="AHB2" s="252"/>
      <c r="AHC2" s="263"/>
      <c r="AHE2" s="262"/>
      <c r="AHF2" s="250"/>
      <c r="AHG2" s="251"/>
      <c r="AHH2" s="252"/>
      <c r="AHI2" s="263"/>
      <c r="AHK2" s="262"/>
      <c r="AHL2" s="250"/>
      <c r="AHM2" s="251"/>
      <c r="AHN2" s="252"/>
      <c r="AHO2" s="263"/>
      <c r="AHQ2" s="262"/>
      <c r="AHR2" s="250"/>
      <c r="AHS2" s="251"/>
      <c r="AHT2" s="252"/>
      <c r="AHU2" s="263"/>
      <c r="AHW2" s="262"/>
      <c r="AHX2" s="250"/>
      <c r="AHY2" s="251"/>
      <c r="AHZ2" s="252"/>
      <c r="AIA2" s="263"/>
      <c r="AIC2" s="262"/>
      <c r="AID2" s="250"/>
      <c r="AIE2" s="251"/>
      <c r="AIF2" s="252"/>
      <c r="AIG2" s="263"/>
      <c r="AII2" s="262"/>
      <c r="AIJ2" s="250"/>
      <c r="AIK2" s="251"/>
      <c r="AIL2" s="252"/>
      <c r="AIM2" s="263"/>
      <c r="AIO2" s="262"/>
      <c r="AIP2" s="250"/>
      <c r="AIQ2" s="251"/>
      <c r="AIR2" s="252"/>
      <c r="AIS2" s="263"/>
      <c r="AIU2" s="262"/>
      <c r="AIV2" s="250"/>
      <c r="AIW2" s="251"/>
      <c r="AIX2" s="252"/>
      <c r="AIY2" s="263"/>
      <c r="AJA2" s="262"/>
      <c r="AJB2" s="250"/>
      <c r="AJC2" s="251"/>
      <c r="AJD2" s="252"/>
      <c r="AJE2" s="263"/>
      <c r="AJG2" s="262"/>
      <c r="AJH2" s="250"/>
      <c r="AJI2" s="251"/>
      <c r="AJJ2" s="252"/>
      <c r="AJK2" s="263"/>
      <c r="AJM2" s="262"/>
      <c r="AJN2" s="250"/>
      <c r="AJO2" s="251"/>
      <c r="AJP2" s="252"/>
      <c r="AJQ2" s="263"/>
      <c r="AJS2" s="262"/>
      <c r="AJT2" s="250"/>
      <c r="AJU2" s="251"/>
      <c r="AJV2" s="252"/>
      <c r="AJW2" s="263"/>
      <c r="AJY2" s="262"/>
      <c r="AJZ2" s="250"/>
      <c r="AKA2" s="251"/>
      <c r="AKB2" s="252"/>
      <c r="AKC2" s="263"/>
      <c r="AKE2" s="262"/>
      <c r="AKF2" s="250"/>
      <c r="AKG2" s="251"/>
      <c r="AKH2" s="252"/>
      <c r="AKI2" s="263"/>
      <c r="AKK2" s="262"/>
      <c r="AKL2" s="250"/>
      <c r="AKM2" s="251"/>
      <c r="AKN2" s="252"/>
      <c r="AKO2" s="263"/>
      <c r="AKQ2" s="262"/>
      <c r="AKR2" s="250"/>
      <c r="AKS2" s="251"/>
      <c r="AKT2" s="252"/>
      <c r="AKU2" s="263"/>
      <c r="AKW2" s="262"/>
      <c r="AKX2" s="250"/>
      <c r="AKY2" s="251"/>
      <c r="AKZ2" s="252"/>
      <c r="ALA2" s="263"/>
      <c r="ALC2" s="262"/>
      <c r="ALD2" s="250"/>
      <c r="ALE2" s="251"/>
      <c r="ALF2" s="252"/>
      <c r="ALG2" s="263"/>
      <c r="ALI2" s="262"/>
      <c r="ALJ2" s="250"/>
      <c r="ALK2" s="251"/>
      <c r="ALL2" s="252"/>
      <c r="ALM2" s="263"/>
      <c r="ALO2" s="262"/>
      <c r="ALP2" s="250"/>
      <c r="ALQ2" s="251"/>
      <c r="ALR2" s="252"/>
      <c r="ALS2" s="263"/>
      <c r="ALU2" s="262"/>
      <c r="ALV2" s="250"/>
      <c r="ALW2" s="251"/>
      <c r="ALX2" s="252"/>
      <c r="ALY2" s="263"/>
      <c r="AMA2" s="262"/>
      <c r="AMB2" s="250"/>
      <c r="AMC2" s="251"/>
      <c r="AMD2" s="252"/>
      <c r="AME2" s="263"/>
      <c r="AMG2" s="262"/>
      <c r="AMH2" s="250"/>
      <c r="AMI2" s="251"/>
      <c r="AMJ2" s="252"/>
      <c r="AMK2" s="263"/>
      <c r="AMM2" s="262"/>
      <c r="AMN2" s="250"/>
      <c r="AMO2" s="251"/>
      <c r="AMP2" s="252"/>
      <c r="AMQ2" s="263"/>
      <c r="AMS2" s="262"/>
      <c r="AMT2" s="250"/>
      <c r="AMU2" s="251"/>
      <c r="AMV2" s="252"/>
      <c r="AMW2" s="263"/>
      <c r="AMY2" s="262"/>
      <c r="AMZ2" s="250"/>
      <c r="ANA2" s="251"/>
      <c r="ANB2" s="252"/>
      <c r="ANC2" s="263"/>
      <c r="ANE2" s="262"/>
      <c r="ANF2" s="250"/>
      <c r="ANG2" s="251"/>
      <c r="ANH2" s="252"/>
      <c r="ANI2" s="263"/>
      <c r="ANK2" s="262"/>
      <c r="ANL2" s="250"/>
      <c r="ANM2" s="251"/>
      <c r="ANN2" s="252"/>
      <c r="ANO2" s="263"/>
      <c r="ANQ2" s="262"/>
      <c r="ANR2" s="250"/>
      <c r="ANS2" s="251"/>
      <c r="ANT2" s="252"/>
      <c r="ANU2" s="263"/>
      <c r="ANW2" s="262"/>
      <c r="ANX2" s="250"/>
      <c r="ANY2" s="251"/>
      <c r="ANZ2" s="252"/>
      <c r="AOA2" s="263"/>
      <c r="AOC2" s="262"/>
      <c r="AOD2" s="250"/>
      <c r="AOE2" s="251"/>
      <c r="AOF2" s="252"/>
      <c r="AOG2" s="263"/>
      <c r="AOI2" s="262"/>
      <c r="AOJ2" s="250"/>
      <c r="AOK2" s="251"/>
      <c r="AOL2" s="252"/>
      <c r="AOM2" s="263"/>
      <c r="AOO2" s="262"/>
      <c r="AOP2" s="250"/>
      <c r="AOQ2" s="251"/>
      <c r="AOR2" s="252"/>
      <c r="AOS2" s="263"/>
      <c r="AOU2" s="262"/>
      <c r="AOV2" s="250"/>
      <c r="AOW2" s="251"/>
      <c r="AOX2" s="252"/>
      <c r="AOY2" s="263"/>
      <c r="APA2" s="262"/>
      <c r="APB2" s="250"/>
      <c r="APC2" s="251"/>
      <c r="APD2" s="252"/>
      <c r="APE2" s="263"/>
      <c r="APG2" s="262"/>
      <c r="APH2" s="250"/>
      <c r="API2" s="251"/>
      <c r="APJ2" s="252"/>
      <c r="APK2" s="263"/>
      <c r="APM2" s="262"/>
      <c r="APN2" s="250"/>
      <c r="APO2" s="251"/>
      <c r="APP2" s="252"/>
      <c r="APQ2" s="263"/>
      <c r="APS2" s="262"/>
      <c r="APT2" s="250"/>
      <c r="APU2" s="251"/>
      <c r="APV2" s="252"/>
      <c r="APW2" s="263"/>
      <c r="APY2" s="262"/>
      <c r="APZ2" s="250"/>
      <c r="AQA2" s="251"/>
      <c r="AQB2" s="252"/>
      <c r="AQC2" s="263"/>
      <c r="AQE2" s="262"/>
      <c r="AQF2" s="250"/>
      <c r="AQG2" s="251"/>
      <c r="AQH2" s="252"/>
      <c r="AQI2" s="263"/>
      <c r="AQK2" s="262"/>
      <c r="AQL2" s="250"/>
      <c r="AQM2" s="251"/>
      <c r="AQN2" s="252"/>
      <c r="AQO2" s="263"/>
      <c r="AQQ2" s="262"/>
      <c r="AQR2" s="250"/>
      <c r="AQS2" s="251"/>
      <c r="AQT2" s="252"/>
      <c r="AQU2" s="263"/>
      <c r="AQW2" s="262"/>
      <c r="AQX2" s="250"/>
      <c r="AQY2" s="251"/>
      <c r="AQZ2" s="252"/>
      <c r="ARA2" s="263"/>
      <c r="ARC2" s="262"/>
      <c r="ARD2" s="250"/>
      <c r="ARE2" s="251"/>
      <c r="ARF2" s="252"/>
      <c r="ARG2" s="263"/>
      <c r="ARI2" s="262"/>
      <c r="ARJ2" s="250"/>
      <c r="ARK2" s="251"/>
      <c r="ARL2" s="252"/>
      <c r="ARM2" s="263"/>
      <c r="ARO2" s="262"/>
      <c r="ARP2" s="250"/>
      <c r="ARQ2" s="251"/>
      <c r="ARR2" s="252"/>
      <c r="ARS2" s="263"/>
      <c r="ARU2" s="262"/>
      <c r="ARV2" s="250"/>
      <c r="ARW2" s="251"/>
      <c r="ARX2" s="252"/>
      <c r="ARY2" s="263"/>
      <c r="ASA2" s="262"/>
      <c r="ASB2" s="250"/>
      <c r="ASC2" s="251"/>
      <c r="ASD2" s="252"/>
      <c r="ASE2" s="263"/>
      <c r="ASG2" s="262"/>
      <c r="ASH2" s="250"/>
      <c r="ASI2" s="251"/>
      <c r="ASJ2" s="252"/>
      <c r="ASK2" s="263"/>
      <c r="ASM2" s="262"/>
      <c r="ASN2" s="250"/>
      <c r="ASO2" s="251"/>
      <c r="ASP2" s="252"/>
      <c r="ASQ2" s="263"/>
      <c r="ASS2" s="262"/>
      <c r="AST2" s="250"/>
      <c r="ASU2" s="251"/>
      <c r="ASV2" s="252"/>
      <c r="ASW2" s="263"/>
      <c r="ASY2" s="262"/>
      <c r="ASZ2" s="250"/>
      <c r="ATA2" s="251"/>
      <c r="ATB2" s="252"/>
      <c r="ATC2" s="263"/>
      <c r="ATE2" s="262"/>
      <c r="ATF2" s="250"/>
      <c r="ATG2" s="251"/>
      <c r="ATH2" s="252"/>
      <c r="ATI2" s="263"/>
      <c r="ATK2" s="262"/>
      <c r="ATL2" s="250"/>
      <c r="ATM2" s="251"/>
      <c r="ATN2" s="252"/>
      <c r="ATO2" s="263"/>
      <c r="ATQ2" s="262"/>
      <c r="ATR2" s="250"/>
      <c r="ATS2" s="251"/>
      <c r="ATT2" s="252"/>
      <c r="ATU2" s="263"/>
      <c r="ATW2" s="262"/>
      <c r="ATX2" s="250"/>
      <c r="ATY2" s="251"/>
      <c r="ATZ2" s="252"/>
      <c r="AUA2" s="263"/>
      <c r="AUC2" s="262"/>
      <c r="AUD2" s="250"/>
      <c r="AUE2" s="251"/>
      <c r="AUF2" s="252"/>
      <c r="AUG2" s="263"/>
      <c r="AUI2" s="262"/>
      <c r="AUJ2" s="250"/>
      <c r="AUK2" s="251"/>
      <c r="AUL2" s="252"/>
      <c r="AUM2" s="263"/>
      <c r="AUO2" s="262"/>
      <c r="AUP2" s="250"/>
      <c r="AUQ2" s="251"/>
      <c r="AUR2" s="252"/>
      <c r="AUS2" s="263"/>
      <c r="AUU2" s="262"/>
      <c r="AUV2" s="250"/>
      <c r="AUW2" s="251"/>
      <c r="AUX2" s="252"/>
      <c r="AUY2" s="263"/>
      <c r="AVA2" s="262"/>
      <c r="AVB2" s="250"/>
      <c r="AVC2" s="251"/>
      <c r="AVD2" s="252"/>
      <c r="AVE2" s="263"/>
      <c r="AVG2" s="262"/>
      <c r="AVH2" s="250"/>
      <c r="AVI2" s="251"/>
      <c r="AVJ2" s="252"/>
      <c r="AVK2" s="263"/>
      <c r="AVM2" s="262"/>
      <c r="AVN2" s="250"/>
      <c r="AVO2" s="251"/>
      <c r="AVP2" s="252"/>
      <c r="AVQ2" s="263"/>
      <c r="AVS2" s="262"/>
      <c r="AVT2" s="250"/>
      <c r="AVU2" s="251"/>
      <c r="AVV2" s="252"/>
      <c r="AVW2" s="263"/>
      <c r="AVY2" s="262"/>
      <c r="AVZ2" s="250"/>
      <c r="AWA2" s="251"/>
      <c r="AWB2" s="252"/>
      <c r="AWC2" s="263"/>
      <c r="AWE2" s="262"/>
      <c r="AWF2" s="250"/>
      <c r="AWG2" s="251"/>
      <c r="AWH2" s="252"/>
      <c r="AWI2" s="263"/>
      <c r="AWK2" s="262"/>
      <c r="AWL2" s="250"/>
      <c r="AWM2" s="251"/>
      <c r="AWN2" s="252"/>
      <c r="AWO2" s="263"/>
      <c r="AWQ2" s="262"/>
      <c r="AWR2" s="250"/>
      <c r="AWS2" s="251"/>
      <c r="AWT2" s="252"/>
      <c r="AWU2" s="263"/>
      <c r="AWW2" s="262"/>
      <c r="AWX2" s="250"/>
      <c r="AWY2" s="251"/>
      <c r="AWZ2" s="252"/>
      <c r="AXA2" s="263"/>
      <c r="AXC2" s="262"/>
      <c r="AXD2" s="250"/>
      <c r="AXE2" s="251"/>
      <c r="AXF2" s="252"/>
      <c r="AXG2" s="263"/>
      <c r="AXI2" s="262"/>
      <c r="AXJ2" s="250"/>
      <c r="AXK2" s="251"/>
      <c r="AXL2" s="252"/>
      <c r="AXM2" s="263"/>
      <c r="AXO2" s="262"/>
      <c r="AXP2" s="250"/>
      <c r="AXQ2" s="251"/>
      <c r="AXR2" s="252"/>
      <c r="AXS2" s="263"/>
      <c r="AXU2" s="262"/>
      <c r="AXV2" s="250"/>
      <c r="AXW2" s="251"/>
      <c r="AXX2" s="252"/>
      <c r="AXY2" s="263"/>
      <c r="AYA2" s="262"/>
      <c r="AYB2" s="250"/>
      <c r="AYC2" s="251"/>
      <c r="AYD2" s="252"/>
      <c r="AYE2" s="263"/>
      <c r="AYG2" s="262"/>
      <c r="AYH2" s="250"/>
      <c r="AYI2" s="251"/>
      <c r="AYJ2" s="252"/>
      <c r="AYK2" s="263"/>
      <c r="AYM2" s="262"/>
      <c r="AYN2" s="250"/>
      <c r="AYO2" s="251"/>
      <c r="AYP2" s="252"/>
      <c r="AYQ2" s="263"/>
      <c r="AYS2" s="262"/>
      <c r="AYT2" s="250"/>
      <c r="AYU2" s="251"/>
      <c r="AYV2" s="252"/>
      <c r="AYW2" s="263"/>
      <c r="AYY2" s="262"/>
      <c r="AYZ2" s="250"/>
      <c r="AZA2" s="251"/>
      <c r="AZB2" s="252"/>
      <c r="AZC2" s="263"/>
      <c r="AZE2" s="262"/>
      <c r="AZF2" s="250"/>
      <c r="AZG2" s="251"/>
      <c r="AZH2" s="252"/>
      <c r="AZI2" s="263"/>
      <c r="AZK2" s="262"/>
      <c r="AZL2" s="250"/>
      <c r="AZM2" s="251"/>
      <c r="AZN2" s="252"/>
      <c r="AZO2" s="263"/>
      <c r="AZQ2" s="262"/>
      <c r="AZR2" s="250"/>
      <c r="AZS2" s="251"/>
      <c r="AZT2" s="252"/>
      <c r="AZU2" s="263"/>
      <c r="AZW2" s="262"/>
      <c r="AZX2" s="250"/>
      <c r="AZY2" s="251"/>
      <c r="AZZ2" s="252"/>
      <c r="BAA2" s="263"/>
      <c r="BAC2" s="262"/>
      <c r="BAD2" s="250"/>
      <c r="BAE2" s="251"/>
      <c r="BAF2" s="252"/>
      <c r="BAG2" s="263"/>
      <c r="BAI2" s="262"/>
      <c r="BAJ2" s="250"/>
      <c r="BAK2" s="251"/>
      <c r="BAL2" s="252"/>
      <c r="BAM2" s="263"/>
      <c r="BAO2" s="262"/>
      <c r="BAP2" s="250"/>
      <c r="BAQ2" s="251"/>
      <c r="BAR2" s="252"/>
      <c r="BAS2" s="263"/>
      <c r="BAU2" s="262"/>
      <c r="BAV2" s="250"/>
      <c r="BAW2" s="251"/>
      <c r="BAX2" s="252"/>
      <c r="BAY2" s="263"/>
      <c r="BBA2" s="262"/>
      <c r="BBB2" s="250"/>
      <c r="BBC2" s="251"/>
      <c r="BBD2" s="252"/>
      <c r="BBE2" s="263"/>
      <c r="BBG2" s="262"/>
      <c r="BBH2" s="250"/>
      <c r="BBI2" s="251"/>
      <c r="BBJ2" s="252"/>
      <c r="BBK2" s="263"/>
      <c r="BBM2" s="262"/>
      <c r="BBN2" s="250"/>
      <c r="BBO2" s="251"/>
      <c r="BBP2" s="252"/>
      <c r="BBQ2" s="263"/>
      <c r="BBS2" s="262"/>
      <c r="BBT2" s="250"/>
      <c r="BBU2" s="251"/>
      <c r="BBV2" s="252"/>
      <c r="BBW2" s="263"/>
      <c r="BBY2" s="262"/>
      <c r="BBZ2" s="250"/>
      <c r="BCA2" s="251"/>
      <c r="BCB2" s="252"/>
      <c r="BCC2" s="263"/>
      <c r="BCE2" s="262"/>
      <c r="BCF2" s="250"/>
      <c r="BCG2" s="251"/>
      <c r="BCH2" s="252"/>
      <c r="BCI2" s="263"/>
      <c r="BCK2" s="262"/>
      <c r="BCL2" s="250"/>
      <c r="BCM2" s="251"/>
      <c r="BCN2" s="252"/>
      <c r="BCO2" s="263"/>
      <c r="BCQ2" s="262"/>
      <c r="BCR2" s="250"/>
      <c r="BCS2" s="251"/>
      <c r="BCT2" s="252"/>
      <c r="BCU2" s="263"/>
      <c r="BCW2" s="262"/>
      <c r="BCX2" s="250"/>
      <c r="BCY2" s="251"/>
      <c r="BCZ2" s="252"/>
      <c r="BDA2" s="263"/>
      <c r="BDC2" s="262"/>
      <c r="BDD2" s="250"/>
      <c r="BDE2" s="251"/>
      <c r="BDF2" s="252"/>
      <c r="BDG2" s="263"/>
      <c r="BDI2" s="262"/>
      <c r="BDJ2" s="250"/>
      <c r="BDK2" s="251"/>
      <c r="BDL2" s="252"/>
      <c r="BDM2" s="263"/>
      <c r="BDO2" s="262"/>
      <c r="BDP2" s="250"/>
      <c r="BDQ2" s="251"/>
      <c r="BDR2" s="252"/>
      <c r="BDS2" s="263"/>
      <c r="BDU2" s="262"/>
      <c r="BDV2" s="250"/>
      <c r="BDW2" s="251"/>
      <c r="BDX2" s="252"/>
      <c r="BDY2" s="263"/>
      <c r="BEA2" s="262"/>
      <c r="BEB2" s="250"/>
      <c r="BEC2" s="251"/>
      <c r="BED2" s="252"/>
      <c r="BEE2" s="263"/>
      <c r="BEG2" s="262"/>
      <c r="BEH2" s="250"/>
      <c r="BEI2" s="251"/>
      <c r="BEJ2" s="252"/>
      <c r="BEK2" s="263"/>
      <c r="BEM2" s="262"/>
      <c r="BEN2" s="250"/>
      <c r="BEO2" s="251"/>
      <c r="BEP2" s="252"/>
      <c r="BEQ2" s="263"/>
      <c r="BES2" s="262"/>
      <c r="BET2" s="250"/>
      <c r="BEU2" s="251"/>
      <c r="BEV2" s="252"/>
      <c r="BEW2" s="263"/>
      <c r="BEY2" s="262"/>
      <c r="BEZ2" s="250"/>
      <c r="BFA2" s="251"/>
      <c r="BFB2" s="252"/>
      <c r="BFC2" s="263"/>
      <c r="BFE2" s="262"/>
      <c r="BFF2" s="250"/>
      <c r="BFG2" s="251"/>
      <c r="BFH2" s="252"/>
      <c r="BFI2" s="263"/>
      <c r="BFK2" s="262"/>
      <c r="BFL2" s="250"/>
      <c r="BFM2" s="251"/>
      <c r="BFN2" s="252"/>
      <c r="BFO2" s="263"/>
      <c r="BFQ2" s="262"/>
      <c r="BFR2" s="250"/>
      <c r="BFS2" s="251"/>
      <c r="BFT2" s="252"/>
      <c r="BFU2" s="263"/>
      <c r="BFW2" s="262"/>
      <c r="BFX2" s="250"/>
      <c r="BFY2" s="251"/>
      <c r="BFZ2" s="252"/>
      <c r="BGA2" s="263"/>
      <c r="BGC2" s="262"/>
      <c r="BGD2" s="250"/>
      <c r="BGE2" s="251"/>
      <c r="BGF2" s="252"/>
      <c r="BGG2" s="263"/>
      <c r="BGI2" s="262"/>
      <c r="BGJ2" s="250"/>
      <c r="BGK2" s="251"/>
      <c r="BGL2" s="252"/>
      <c r="BGM2" s="263"/>
      <c r="BGO2" s="262"/>
      <c r="BGP2" s="250"/>
      <c r="BGQ2" s="251"/>
      <c r="BGR2" s="252"/>
      <c r="BGS2" s="263"/>
      <c r="BGU2" s="262"/>
      <c r="BGV2" s="250"/>
      <c r="BGW2" s="251"/>
      <c r="BGX2" s="252"/>
      <c r="BGY2" s="263"/>
      <c r="BHA2" s="262"/>
      <c r="BHB2" s="250"/>
      <c r="BHC2" s="251"/>
      <c r="BHD2" s="252"/>
      <c r="BHE2" s="263"/>
      <c r="BHG2" s="262"/>
      <c r="BHH2" s="250"/>
      <c r="BHI2" s="251"/>
      <c r="BHJ2" s="252"/>
      <c r="BHK2" s="263"/>
      <c r="BHM2" s="262"/>
      <c r="BHN2" s="250"/>
      <c r="BHO2" s="251"/>
      <c r="BHP2" s="252"/>
      <c r="BHQ2" s="263"/>
      <c r="BHS2" s="262"/>
      <c r="BHT2" s="250"/>
      <c r="BHU2" s="251"/>
      <c r="BHV2" s="252"/>
      <c r="BHW2" s="263"/>
      <c r="BHY2" s="262"/>
      <c r="BHZ2" s="250"/>
      <c r="BIA2" s="251"/>
      <c r="BIB2" s="252"/>
      <c r="BIC2" s="263"/>
      <c r="BIE2" s="262"/>
      <c r="BIF2" s="250"/>
      <c r="BIG2" s="251"/>
      <c r="BIH2" s="252"/>
      <c r="BII2" s="263"/>
      <c r="BIK2" s="262"/>
      <c r="BIL2" s="250"/>
      <c r="BIM2" s="251"/>
      <c r="BIN2" s="252"/>
      <c r="BIO2" s="263"/>
      <c r="BIQ2" s="262"/>
      <c r="BIR2" s="250"/>
      <c r="BIS2" s="251"/>
      <c r="BIT2" s="252"/>
      <c r="BIU2" s="263"/>
      <c r="BIW2" s="262"/>
      <c r="BIX2" s="250"/>
      <c r="BIY2" s="251"/>
      <c r="BIZ2" s="252"/>
      <c r="BJA2" s="263"/>
      <c r="BJC2" s="262"/>
      <c r="BJD2" s="250"/>
      <c r="BJE2" s="251"/>
      <c r="BJF2" s="252"/>
      <c r="BJG2" s="263"/>
      <c r="BJI2" s="262"/>
      <c r="BJJ2" s="250"/>
      <c r="BJK2" s="251"/>
      <c r="BJL2" s="252"/>
      <c r="BJM2" s="263"/>
      <c r="BJO2" s="262"/>
      <c r="BJP2" s="250"/>
      <c r="BJQ2" s="251"/>
      <c r="BJR2" s="252"/>
      <c r="BJS2" s="263"/>
      <c r="BJU2" s="262"/>
      <c r="BJV2" s="250"/>
      <c r="BJW2" s="251"/>
      <c r="BJX2" s="252"/>
      <c r="BJY2" s="263"/>
      <c r="BKA2" s="262"/>
      <c r="BKB2" s="250"/>
      <c r="BKC2" s="251"/>
      <c r="BKD2" s="252"/>
      <c r="BKE2" s="263"/>
      <c r="BKG2" s="262"/>
      <c r="BKH2" s="250"/>
      <c r="BKI2" s="251"/>
      <c r="BKJ2" s="252"/>
      <c r="BKK2" s="263"/>
      <c r="BKM2" s="262"/>
      <c r="BKN2" s="250"/>
      <c r="BKO2" s="251"/>
      <c r="BKP2" s="252"/>
      <c r="BKQ2" s="263"/>
      <c r="BKS2" s="262"/>
      <c r="BKT2" s="250"/>
      <c r="BKU2" s="251"/>
      <c r="BKV2" s="252"/>
      <c r="BKW2" s="263"/>
      <c r="BKY2" s="262"/>
      <c r="BKZ2" s="250"/>
      <c r="BLA2" s="251"/>
      <c r="BLB2" s="252"/>
      <c r="BLC2" s="263"/>
      <c r="BLE2" s="262"/>
      <c r="BLF2" s="250"/>
      <c r="BLG2" s="251"/>
      <c r="BLH2" s="252"/>
      <c r="BLI2" s="263"/>
      <c r="BLK2" s="262"/>
      <c r="BLL2" s="250"/>
      <c r="BLM2" s="251"/>
      <c r="BLN2" s="252"/>
      <c r="BLO2" s="263"/>
      <c r="BLQ2" s="262"/>
      <c r="BLR2" s="250"/>
      <c r="BLS2" s="251"/>
      <c r="BLT2" s="252"/>
      <c r="BLU2" s="263"/>
      <c r="BLW2" s="262"/>
      <c r="BLX2" s="250"/>
      <c r="BLY2" s="251"/>
      <c r="BLZ2" s="252"/>
      <c r="BMA2" s="263"/>
      <c r="BMC2" s="262"/>
      <c r="BMD2" s="250"/>
      <c r="BME2" s="251"/>
      <c r="BMF2" s="252"/>
      <c r="BMG2" s="263"/>
      <c r="BMI2" s="262"/>
      <c r="BMJ2" s="250"/>
      <c r="BMK2" s="251"/>
      <c r="BML2" s="252"/>
      <c r="BMM2" s="263"/>
      <c r="BMO2" s="262"/>
      <c r="BMP2" s="250"/>
      <c r="BMQ2" s="251"/>
      <c r="BMR2" s="252"/>
      <c r="BMS2" s="263"/>
      <c r="BMU2" s="262"/>
      <c r="BMV2" s="250"/>
      <c r="BMW2" s="251"/>
      <c r="BMX2" s="252"/>
      <c r="BMY2" s="263"/>
      <c r="BNA2" s="262"/>
      <c r="BNB2" s="250"/>
      <c r="BNC2" s="251"/>
      <c r="BND2" s="252"/>
      <c r="BNE2" s="263"/>
      <c r="BNG2" s="262"/>
      <c r="BNH2" s="250"/>
      <c r="BNI2" s="251"/>
      <c r="BNJ2" s="252"/>
      <c r="BNK2" s="263"/>
      <c r="BNM2" s="262"/>
      <c r="BNN2" s="250"/>
      <c r="BNO2" s="251"/>
      <c r="BNP2" s="252"/>
      <c r="BNQ2" s="263"/>
      <c r="BNS2" s="262"/>
      <c r="BNT2" s="250"/>
      <c r="BNU2" s="251"/>
      <c r="BNV2" s="252"/>
      <c r="BNW2" s="263"/>
      <c r="BNY2" s="262"/>
      <c r="BNZ2" s="250"/>
      <c r="BOA2" s="251"/>
      <c r="BOB2" s="252"/>
      <c r="BOC2" s="263"/>
      <c r="BOE2" s="262"/>
      <c r="BOF2" s="250"/>
      <c r="BOG2" s="251"/>
      <c r="BOH2" s="252"/>
      <c r="BOI2" s="263"/>
      <c r="BOK2" s="262"/>
      <c r="BOL2" s="250"/>
      <c r="BOM2" s="251"/>
      <c r="BON2" s="252"/>
      <c r="BOO2" s="263"/>
      <c r="BOQ2" s="262"/>
      <c r="BOR2" s="250"/>
      <c r="BOS2" s="251"/>
      <c r="BOT2" s="252"/>
      <c r="BOU2" s="263"/>
      <c r="BOW2" s="262"/>
      <c r="BOX2" s="250"/>
      <c r="BOY2" s="251"/>
      <c r="BOZ2" s="252"/>
      <c r="BPA2" s="263"/>
      <c r="BPC2" s="262"/>
      <c r="BPD2" s="250"/>
      <c r="BPE2" s="251"/>
      <c r="BPF2" s="252"/>
      <c r="BPG2" s="263"/>
      <c r="BPI2" s="262"/>
      <c r="BPJ2" s="250"/>
      <c r="BPK2" s="251"/>
      <c r="BPL2" s="252"/>
      <c r="BPM2" s="263"/>
      <c r="BPO2" s="262"/>
      <c r="BPP2" s="250"/>
      <c r="BPQ2" s="251"/>
      <c r="BPR2" s="252"/>
      <c r="BPS2" s="263"/>
      <c r="BPU2" s="262"/>
      <c r="BPV2" s="250"/>
      <c r="BPW2" s="251"/>
      <c r="BPX2" s="252"/>
      <c r="BPY2" s="263"/>
      <c r="BQA2" s="262"/>
      <c r="BQB2" s="250"/>
      <c r="BQC2" s="251"/>
      <c r="BQD2" s="252"/>
      <c r="BQE2" s="263"/>
      <c r="BQG2" s="262"/>
      <c r="BQH2" s="250"/>
      <c r="BQI2" s="251"/>
      <c r="BQJ2" s="252"/>
      <c r="BQK2" s="263"/>
      <c r="BQM2" s="262"/>
      <c r="BQN2" s="250"/>
      <c r="BQO2" s="251"/>
      <c r="BQP2" s="252"/>
      <c r="BQQ2" s="263"/>
      <c r="BQS2" s="262"/>
      <c r="BQT2" s="250"/>
      <c r="BQU2" s="251"/>
      <c r="BQV2" s="252"/>
      <c r="BQW2" s="263"/>
      <c r="BQY2" s="262"/>
      <c r="BQZ2" s="250"/>
      <c r="BRA2" s="251"/>
      <c r="BRB2" s="252"/>
      <c r="BRC2" s="263"/>
      <c r="BRE2" s="262"/>
      <c r="BRF2" s="250"/>
      <c r="BRG2" s="251"/>
      <c r="BRH2" s="252"/>
      <c r="BRI2" s="263"/>
      <c r="BRK2" s="262"/>
      <c r="BRL2" s="250"/>
      <c r="BRM2" s="251"/>
      <c r="BRN2" s="252"/>
      <c r="BRO2" s="263"/>
      <c r="BRQ2" s="262"/>
      <c r="BRR2" s="250"/>
      <c r="BRS2" s="251"/>
      <c r="BRT2" s="252"/>
      <c r="BRU2" s="263"/>
      <c r="BRW2" s="262"/>
      <c r="BRX2" s="250"/>
      <c r="BRY2" s="251"/>
      <c r="BRZ2" s="252"/>
      <c r="BSA2" s="263"/>
      <c r="BSC2" s="262"/>
      <c r="BSD2" s="250"/>
      <c r="BSE2" s="251"/>
      <c r="BSF2" s="252"/>
      <c r="BSG2" s="263"/>
      <c r="BSI2" s="262"/>
      <c r="BSJ2" s="250"/>
      <c r="BSK2" s="251"/>
      <c r="BSL2" s="252"/>
      <c r="BSM2" s="263"/>
      <c r="BSO2" s="262"/>
      <c r="BSP2" s="250"/>
      <c r="BSQ2" s="251"/>
      <c r="BSR2" s="252"/>
      <c r="BSS2" s="263"/>
      <c r="BSU2" s="262"/>
      <c r="BSV2" s="250"/>
      <c r="BSW2" s="251"/>
      <c r="BSX2" s="252"/>
      <c r="BSY2" s="263"/>
      <c r="BTA2" s="262"/>
      <c r="BTB2" s="250"/>
      <c r="BTC2" s="251"/>
      <c r="BTD2" s="252"/>
      <c r="BTE2" s="263"/>
      <c r="BTG2" s="262"/>
      <c r="BTH2" s="250"/>
      <c r="BTI2" s="251"/>
      <c r="BTJ2" s="252"/>
      <c r="BTK2" s="263"/>
      <c r="BTM2" s="262"/>
      <c r="BTN2" s="250"/>
      <c r="BTO2" s="251"/>
      <c r="BTP2" s="252"/>
      <c r="BTQ2" s="263"/>
      <c r="BTS2" s="262"/>
      <c r="BTT2" s="250"/>
      <c r="BTU2" s="251"/>
      <c r="BTV2" s="252"/>
      <c r="BTW2" s="263"/>
      <c r="BTY2" s="262"/>
      <c r="BTZ2" s="250"/>
      <c r="BUA2" s="251"/>
      <c r="BUB2" s="252"/>
      <c r="BUC2" s="263"/>
      <c r="BUE2" s="262"/>
      <c r="BUF2" s="250"/>
      <c r="BUG2" s="251"/>
      <c r="BUH2" s="252"/>
      <c r="BUI2" s="263"/>
      <c r="BUK2" s="262"/>
      <c r="BUL2" s="250"/>
      <c r="BUM2" s="251"/>
      <c r="BUN2" s="252"/>
      <c r="BUO2" s="263"/>
      <c r="BUQ2" s="262"/>
      <c r="BUR2" s="250"/>
      <c r="BUS2" s="251"/>
      <c r="BUT2" s="252"/>
      <c r="BUU2" s="263"/>
      <c r="BUW2" s="262"/>
      <c r="BUX2" s="250"/>
      <c r="BUY2" s="251"/>
      <c r="BUZ2" s="252"/>
      <c r="BVA2" s="263"/>
      <c r="BVC2" s="262"/>
      <c r="BVD2" s="250"/>
      <c r="BVE2" s="251"/>
      <c r="BVF2" s="252"/>
      <c r="BVG2" s="263"/>
      <c r="BVI2" s="262"/>
      <c r="BVJ2" s="250"/>
      <c r="BVK2" s="251"/>
      <c r="BVL2" s="252"/>
      <c r="BVM2" s="263"/>
      <c r="BVO2" s="262"/>
      <c r="BVP2" s="250"/>
      <c r="BVQ2" s="251"/>
      <c r="BVR2" s="252"/>
      <c r="BVS2" s="263"/>
      <c r="BVU2" s="262"/>
      <c r="BVV2" s="250"/>
      <c r="BVW2" s="251"/>
      <c r="BVX2" s="252"/>
      <c r="BVY2" s="263"/>
      <c r="BWA2" s="262"/>
      <c r="BWB2" s="250"/>
      <c r="BWC2" s="251"/>
      <c r="BWD2" s="252"/>
      <c r="BWE2" s="263"/>
      <c r="BWG2" s="262"/>
      <c r="BWH2" s="250"/>
      <c r="BWI2" s="251"/>
      <c r="BWJ2" s="252"/>
      <c r="BWK2" s="263"/>
      <c r="BWM2" s="262"/>
      <c r="BWN2" s="250"/>
      <c r="BWO2" s="251"/>
      <c r="BWP2" s="252"/>
      <c r="BWQ2" s="263"/>
      <c r="BWS2" s="262"/>
      <c r="BWT2" s="250"/>
      <c r="BWU2" s="251"/>
      <c r="BWV2" s="252"/>
      <c r="BWW2" s="263"/>
      <c r="BWY2" s="262"/>
      <c r="BWZ2" s="250"/>
      <c r="BXA2" s="251"/>
      <c r="BXB2" s="252"/>
      <c r="BXC2" s="263"/>
      <c r="BXE2" s="262"/>
      <c r="BXF2" s="250"/>
      <c r="BXG2" s="251"/>
      <c r="BXH2" s="252"/>
      <c r="BXI2" s="263"/>
      <c r="BXK2" s="262"/>
      <c r="BXL2" s="250"/>
      <c r="BXM2" s="251"/>
      <c r="BXN2" s="252"/>
      <c r="BXO2" s="263"/>
      <c r="BXQ2" s="262"/>
      <c r="BXR2" s="250"/>
      <c r="BXS2" s="251"/>
      <c r="BXT2" s="252"/>
      <c r="BXU2" s="263"/>
      <c r="BXW2" s="262"/>
      <c r="BXX2" s="250"/>
      <c r="BXY2" s="251"/>
      <c r="BXZ2" s="252"/>
      <c r="BYA2" s="263"/>
      <c r="BYC2" s="262"/>
      <c r="BYD2" s="250"/>
      <c r="BYE2" s="251"/>
      <c r="BYF2" s="252"/>
      <c r="BYG2" s="263"/>
      <c r="BYI2" s="262"/>
      <c r="BYJ2" s="250"/>
      <c r="BYK2" s="251"/>
      <c r="BYL2" s="252"/>
      <c r="BYM2" s="263"/>
      <c r="BYO2" s="262"/>
      <c r="BYP2" s="250"/>
      <c r="BYQ2" s="251"/>
      <c r="BYR2" s="252"/>
      <c r="BYS2" s="263"/>
      <c r="BYU2" s="262"/>
      <c r="BYV2" s="250"/>
      <c r="BYW2" s="251"/>
      <c r="BYX2" s="252"/>
      <c r="BYY2" s="263"/>
      <c r="BZA2" s="262"/>
      <c r="BZB2" s="250"/>
      <c r="BZC2" s="251"/>
      <c r="BZD2" s="252"/>
      <c r="BZE2" s="263"/>
      <c r="BZG2" s="262"/>
      <c r="BZH2" s="250"/>
      <c r="BZI2" s="251"/>
      <c r="BZJ2" s="252"/>
      <c r="BZK2" s="263"/>
      <c r="BZM2" s="262"/>
      <c r="BZN2" s="250"/>
      <c r="BZO2" s="251"/>
      <c r="BZP2" s="252"/>
      <c r="BZQ2" s="263"/>
      <c r="BZS2" s="262"/>
      <c r="BZT2" s="250"/>
      <c r="BZU2" s="251"/>
      <c r="BZV2" s="252"/>
      <c r="BZW2" s="263"/>
      <c r="BZY2" s="262"/>
      <c r="BZZ2" s="250"/>
      <c r="CAA2" s="251"/>
      <c r="CAB2" s="252"/>
      <c r="CAC2" s="263"/>
      <c r="CAE2" s="262"/>
      <c r="CAF2" s="250"/>
      <c r="CAG2" s="251"/>
      <c r="CAH2" s="252"/>
      <c r="CAI2" s="263"/>
      <c r="CAK2" s="262"/>
      <c r="CAL2" s="250"/>
      <c r="CAM2" s="251"/>
      <c r="CAN2" s="252"/>
      <c r="CAO2" s="263"/>
      <c r="CAQ2" s="262"/>
      <c r="CAR2" s="250"/>
      <c r="CAS2" s="251"/>
      <c r="CAT2" s="252"/>
      <c r="CAU2" s="263"/>
      <c r="CAW2" s="262"/>
      <c r="CAX2" s="250"/>
      <c r="CAY2" s="251"/>
      <c r="CAZ2" s="252"/>
      <c r="CBA2" s="263"/>
      <c r="CBC2" s="262"/>
      <c r="CBD2" s="250"/>
      <c r="CBE2" s="251"/>
      <c r="CBF2" s="252"/>
      <c r="CBG2" s="263"/>
      <c r="CBI2" s="262"/>
      <c r="CBJ2" s="250"/>
      <c r="CBK2" s="251"/>
      <c r="CBL2" s="252"/>
      <c r="CBM2" s="263"/>
      <c r="CBO2" s="262"/>
      <c r="CBP2" s="250"/>
      <c r="CBQ2" s="251"/>
      <c r="CBR2" s="252"/>
      <c r="CBS2" s="263"/>
      <c r="CBU2" s="262"/>
      <c r="CBV2" s="250"/>
      <c r="CBW2" s="251"/>
      <c r="CBX2" s="252"/>
      <c r="CBY2" s="263"/>
      <c r="CCA2" s="262"/>
      <c r="CCB2" s="250"/>
      <c r="CCC2" s="251"/>
      <c r="CCD2" s="252"/>
      <c r="CCE2" s="263"/>
      <c r="CCG2" s="262"/>
      <c r="CCH2" s="250"/>
      <c r="CCI2" s="251"/>
      <c r="CCJ2" s="252"/>
      <c r="CCK2" s="263"/>
      <c r="CCM2" s="262"/>
      <c r="CCN2" s="250"/>
      <c r="CCO2" s="251"/>
      <c r="CCP2" s="252"/>
      <c r="CCQ2" s="263"/>
      <c r="CCS2" s="262"/>
      <c r="CCT2" s="250"/>
      <c r="CCU2" s="251"/>
      <c r="CCV2" s="252"/>
      <c r="CCW2" s="263"/>
      <c r="CCY2" s="262"/>
      <c r="CCZ2" s="250"/>
      <c r="CDA2" s="251"/>
      <c r="CDB2" s="252"/>
      <c r="CDC2" s="263"/>
      <c r="CDE2" s="262"/>
      <c r="CDF2" s="250"/>
      <c r="CDG2" s="251"/>
      <c r="CDH2" s="252"/>
      <c r="CDI2" s="263"/>
      <c r="CDK2" s="262"/>
      <c r="CDL2" s="250"/>
      <c r="CDM2" s="251"/>
      <c r="CDN2" s="252"/>
      <c r="CDO2" s="263"/>
      <c r="CDQ2" s="262"/>
      <c r="CDR2" s="250"/>
      <c r="CDS2" s="251"/>
      <c r="CDT2" s="252"/>
      <c r="CDU2" s="263"/>
      <c r="CDW2" s="262"/>
      <c r="CDX2" s="250"/>
      <c r="CDY2" s="251"/>
      <c r="CDZ2" s="252"/>
      <c r="CEA2" s="263"/>
      <c r="CEC2" s="262"/>
      <c r="CED2" s="250"/>
      <c r="CEE2" s="251"/>
      <c r="CEF2" s="252"/>
      <c r="CEG2" s="263"/>
      <c r="CEI2" s="262"/>
      <c r="CEJ2" s="250"/>
      <c r="CEK2" s="251"/>
      <c r="CEL2" s="252"/>
      <c r="CEM2" s="263"/>
      <c r="CEO2" s="262"/>
      <c r="CEP2" s="250"/>
      <c r="CEQ2" s="251"/>
      <c r="CER2" s="252"/>
      <c r="CES2" s="263"/>
      <c r="CEU2" s="262"/>
      <c r="CEV2" s="250"/>
      <c r="CEW2" s="251"/>
      <c r="CEX2" s="252"/>
      <c r="CEY2" s="263"/>
      <c r="CFA2" s="262"/>
      <c r="CFB2" s="250"/>
      <c r="CFC2" s="251"/>
      <c r="CFD2" s="252"/>
      <c r="CFE2" s="263"/>
      <c r="CFG2" s="262"/>
      <c r="CFH2" s="250"/>
      <c r="CFI2" s="251"/>
      <c r="CFJ2" s="252"/>
      <c r="CFK2" s="263"/>
      <c r="CFM2" s="262"/>
      <c r="CFN2" s="250"/>
      <c r="CFO2" s="251"/>
      <c r="CFP2" s="252"/>
      <c r="CFQ2" s="263"/>
      <c r="CFS2" s="262"/>
      <c r="CFT2" s="250"/>
      <c r="CFU2" s="251"/>
      <c r="CFV2" s="252"/>
      <c r="CFW2" s="263"/>
      <c r="CFY2" s="262"/>
      <c r="CFZ2" s="250"/>
      <c r="CGA2" s="251"/>
      <c r="CGB2" s="252"/>
      <c r="CGC2" s="263"/>
      <c r="CGE2" s="262"/>
      <c r="CGF2" s="250"/>
      <c r="CGG2" s="251"/>
      <c r="CGH2" s="252"/>
      <c r="CGI2" s="263"/>
      <c r="CGK2" s="262"/>
      <c r="CGL2" s="250"/>
      <c r="CGM2" s="251"/>
      <c r="CGN2" s="252"/>
      <c r="CGO2" s="263"/>
      <c r="CGQ2" s="262"/>
      <c r="CGR2" s="250"/>
      <c r="CGS2" s="251"/>
      <c r="CGT2" s="252"/>
      <c r="CGU2" s="263"/>
      <c r="CGW2" s="262"/>
      <c r="CGX2" s="250"/>
      <c r="CGY2" s="251"/>
      <c r="CGZ2" s="252"/>
      <c r="CHA2" s="263"/>
      <c r="CHC2" s="262"/>
      <c r="CHD2" s="250"/>
      <c r="CHE2" s="251"/>
      <c r="CHF2" s="252"/>
      <c r="CHG2" s="263"/>
      <c r="CHI2" s="262"/>
      <c r="CHJ2" s="250"/>
      <c r="CHK2" s="251"/>
      <c r="CHL2" s="252"/>
      <c r="CHM2" s="263"/>
      <c r="CHO2" s="262"/>
      <c r="CHP2" s="250"/>
      <c r="CHQ2" s="251"/>
      <c r="CHR2" s="252"/>
      <c r="CHS2" s="263"/>
      <c r="CHU2" s="262"/>
      <c r="CHV2" s="250"/>
      <c r="CHW2" s="251"/>
      <c r="CHX2" s="252"/>
      <c r="CHY2" s="263"/>
      <c r="CIA2" s="262"/>
      <c r="CIB2" s="250"/>
      <c r="CIC2" s="251"/>
      <c r="CID2" s="252"/>
      <c r="CIE2" s="263"/>
      <c r="CIG2" s="262"/>
      <c r="CIH2" s="250"/>
      <c r="CII2" s="251"/>
      <c r="CIJ2" s="252"/>
      <c r="CIK2" s="263"/>
      <c r="CIM2" s="262"/>
      <c r="CIN2" s="250"/>
      <c r="CIO2" s="251"/>
      <c r="CIP2" s="252"/>
      <c r="CIQ2" s="263"/>
      <c r="CIS2" s="262"/>
      <c r="CIT2" s="250"/>
      <c r="CIU2" s="251"/>
      <c r="CIV2" s="252"/>
      <c r="CIW2" s="263"/>
      <c r="CIY2" s="262"/>
      <c r="CIZ2" s="250"/>
      <c r="CJA2" s="251"/>
      <c r="CJB2" s="252"/>
      <c r="CJC2" s="263"/>
      <c r="CJE2" s="262"/>
      <c r="CJF2" s="250"/>
      <c r="CJG2" s="251"/>
      <c r="CJH2" s="252"/>
      <c r="CJI2" s="263"/>
      <c r="CJK2" s="262"/>
      <c r="CJL2" s="250"/>
      <c r="CJM2" s="251"/>
      <c r="CJN2" s="252"/>
      <c r="CJO2" s="263"/>
      <c r="CJQ2" s="262"/>
      <c r="CJR2" s="250"/>
      <c r="CJS2" s="251"/>
      <c r="CJT2" s="252"/>
      <c r="CJU2" s="263"/>
      <c r="CJW2" s="262"/>
      <c r="CJX2" s="250"/>
      <c r="CJY2" s="251"/>
      <c r="CJZ2" s="252"/>
      <c r="CKA2" s="263"/>
      <c r="CKC2" s="262"/>
      <c r="CKD2" s="250"/>
      <c r="CKE2" s="251"/>
      <c r="CKF2" s="252"/>
      <c r="CKG2" s="263"/>
      <c r="CKI2" s="262"/>
      <c r="CKJ2" s="250"/>
      <c r="CKK2" s="251"/>
      <c r="CKL2" s="252"/>
      <c r="CKM2" s="263"/>
      <c r="CKO2" s="262"/>
      <c r="CKP2" s="250"/>
      <c r="CKQ2" s="251"/>
      <c r="CKR2" s="252"/>
      <c r="CKS2" s="263"/>
      <c r="CKU2" s="262"/>
      <c r="CKV2" s="250"/>
      <c r="CKW2" s="251"/>
      <c r="CKX2" s="252"/>
      <c r="CKY2" s="263"/>
      <c r="CLA2" s="262"/>
      <c r="CLB2" s="250"/>
      <c r="CLC2" s="251"/>
      <c r="CLD2" s="252"/>
      <c r="CLE2" s="263"/>
      <c r="CLG2" s="262"/>
      <c r="CLH2" s="250"/>
      <c r="CLI2" s="251"/>
      <c r="CLJ2" s="252"/>
      <c r="CLK2" s="263"/>
      <c r="CLM2" s="262"/>
      <c r="CLN2" s="250"/>
      <c r="CLO2" s="251"/>
      <c r="CLP2" s="252"/>
      <c r="CLQ2" s="263"/>
      <c r="CLS2" s="262"/>
      <c r="CLT2" s="250"/>
      <c r="CLU2" s="251"/>
      <c r="CLV2" s="252"/>
      <c r="CLW2" s="263"/>
      <c r="CLY2" s="262"/>
      <c r="CLZ2" s="250"/>
      <c r="CMA2" s="251"/>
      <c r="CMB2" s="252"/>
      <c r="CMC2" s="263"/>
      <c r="CME2" s="262"/>
      <c r="CMF2" s="250"/>
      <c r="CMG2" s="251"/>
      <c r="CMH2" s="252"/>
      <c r="CMI2" s="263"/>
      <c r="CMK2" s="262"/>
      <c r="CML2" s="250"/>
      <c r="CMM2" s="251"/>
      <c r="CMN2" s="252"/>
      <c r="CMO2" s="263"/>
      <c r="CMQ2" s="262"/>
      <c r="CMR2" s="250"/>
      <c r="CMS2" s="251"/>
      <c r="CMT2" s="252"/>
      <c r="CMU2" s="263"/>
      <c r="CMW2" s="262"/>
      <c r="CMX2" s="250"/>
      <c r="CMY2" s="251"/>
      <c r="CMZ2" s="252"/>
      <c r="CNA2" s="263"/>
      <c r="CNC2" s="262"/>
      <c r="CND2" s="250"/>
      <c r="CNE2" s="251"/>
      <c r="CNF2" s="252"/>
      <c r="CNG2" s="263"/>
      <c r="CNI2" s="262"/>
      <c r="CNJ2" s="250"/>
      <c r="CNK2" s="251"/>
      <c r="CNL2" s="252"/>
      <c r="CNM2" s="263"/>
      <c r="CNO2" s="262"/>
      <c r="CNP2" s="250"/>
      <c r="CNQ2" s="251"/>
      <c r="CNR2" s="252"/>
      <c r="CNS2" s="263"/>
      <c r="CNU2" s="262"/>
      <c r="CNV2" s="250"/>
      <c r="CNW2" s="251"/>
      <c r="CNX2" s="252"/>
      <c r="CNY2" s="263"/>
      <c r="COA2" s="262"/>
      <c r="COB2" s="250"/>
      <c r="COC2" s="251"/>
      <c r="COD2" s="252"/>
      <c r="COE2" s="263"/>
      <c r="COG2" s="262"/>
      <c r="COH2" s="250"/>
      <c r="COI2" s="251"/>
      <c r="COJ2" s="252"/>
      <c r="COK2" s="263"/>
      <c r="COM2" s="262"/>
      <c r="CON2" s="250"/>
      <c r="COO2" s="251"/>
      <c r="COP2" s="252"/>
      <c r="COQ2" s="263"/>
      <c r="COS2" s="262"/>
      <c r="COT2" s="250"/>
      <c r="COU2" s="251"/>
      <c r="COV2" s="252"/>
      <c r="COW2" s="263"/>
      <c r="COY2" s="262"/>
      <c r="COZ2" s="250"/>
      <c r="CPA2" s="251"/>
      <c r="CPB2" s="252"/>
      <c r="CPC2" s="263"/>
      <c r="CPE2" s="262"/>
      <c r="CPF2" s="250"/>
      <c r="CPG2" s="251"/>
      <c r="CPH2" s="252"/>
      <c r="CPI2" s="263"/>
      <c r="CPK2" s="262"/>
      <c r="CPL2" s="250"/>
      <c r="CPM2" s="251"/>
      <c r="CPN2" s="252"/>
      <c r="CPO2" s="263"/>
      <c r="CPQ2" s="262"/>
      <c r="CPR2" s="250"/>
      <c r="CPS2" s="251"/>
      <c r="CPT2" s="252"/>
      <c r="CPU2" s="263"/>
      <c r="CPW2" s="262"/>
      <c r="CPX2" s="250"/>
      <c r="CPY2" s="251"/>
      <c r="CPZ2" s="252"/>
      <c r="CQA2" s="263"/>
      <c r="CQC2" s="262"/>
      <c r="CQD2" s="250"/>
      <c r="CQE2" s="251"/>
      <c r="CQF2" s="252"/>
      <c r="CQG2" s="263"/>
      <c r="CQI2" s="262"/>
      <c r="CQJ2" s="250"/>
      <c r="CQK2" s="251"/>
      <c r="CQL2" s="252"/>
      <c r="CQM2" s="263"/>
      <c r="CQO2" s="262"/>
      <c r="CQP2" s="250"/>
      <c r="CQQ2" s="251"/>
      <c r="CQR2" s="252"/>
      <c r="CQS2" s="263"/>
      <c r="CQU2" s="262"/>
      <c r="CQV2" s="250"/>
      <c r="CQW2" s="251"/>
      <c r="CQX2" s="252"/>
      <c r="CQY2" s="263"/>
      <c r="CRA2" s="262"/>
      <c r="CRB2" s="250"/>
      <c r="CRC2" s="251"/>
      <c r="CRD2" s="252"/>
      <c r="CRE2" s="263"/>
      <c r="CRG2" s="262"/>
      <c r="CRH2" s="250"/>
      <c r="CRI2" s="251"/>
      <c r="CRJ2" s="252"/>
      <c r="CRK2" s="263"/>
      <c r="CRM2" s="262"/>
      <c r="CRN2" s="250"/>
      <c r="CRO2" s="251"/>
      <c r="CRP2" s="252"/>
      <c r="CRQ2" s="263"/>
      <c r="CRS2" s="262"/>
      <c r="CRT2" s="250"/>
      <c r="CRU2" s="251"/>
      <c r="CRV2" s="252"/>
      <c r="CRW2" s="263"/>
      <c r="CRY2" s="262"/>
      <c r="CRZ2" s="250"/>
      <c r="CSA2" s="251"/>
      <c r="CSB2" s="252"/>
      <c r="CSC2" s="263"/>
      <c r="CSE2" s="262"/>
      <c r="CSF2" s="250"/>
      <c r="CSG2" s="251"/>
      <c r="CSH2" s="252"/>
      <c r="CSI2" s="263"/>
      <c r="CSK2" s="262"/>
      <c r="CSL2" s="250"/>
      <c r="CSM2" s="251"/>
      <c r="CSN2" s="252"/>
      <c r="CSO2" s="263"/>
      <c r="CSQ2" s="262"/>
      <c r="CSR2" s="250"/>
      <c r="CSS2" s="251"/>
      <c r="CST2" s="252"/>
      <c r="CSU2" s="263"/>
      <c r="CSW2" s="262"/>
      <c r="CSX2" s="250"/>
      <c r="CSY2" s="251"/>
      <c r="CSZ2" s="252"/>
      <c r="CTA2" s="263"/>
      <c r="CTC2" s="262"/>
      <c r="CTD2" s="250"/>
      <c r="CTE2" s="251"/>
      <c r="CTF2" s="252"/>
      <c r="CTG2" s="263"/>
      <c r="CTI2" s="262"/>
      <c r="CTJ2" s="250"/>
      <c r="CTK2" s="251"/>
      <c r="CTL2" s="252"/>
      <c r="CTM2" s="263"/>
      <c r="CTO2" s="262"/>
      <c r="CTP2" s="250"/>
      <c r="CTQ2" s="251"/>
      <c r="CTR2" s="252"/>
      <c r="CTS2" s="263"/>
      <c r="CTU2" s="262"/>
      <c r="CTV2" s="250"/>
      <c r="CTW2" s="251"/>
      <c r="CTX2" s="252"/>
      <c r="CTY2" s="263"/>
      <c r="CUA2" s="262"/>
      <c r="CUB2" s="250"/>
      <c r="CUC2" s="251"/>
      <c r="CUD2" s="252"/>
      <c r="CUE2" s="263"/>
      <c r="CUG2" s="262"/>
      <c r="CUH2" s="250"/>
      <c r="CUI2" s="251"/>
      <c r="CUJ2" s="252"/>
      <c r="CUK2" s="263"/>
      <c r="CUM2" s="262"/>
      <c r="CUN2" s="250"/>
      <c r="CUO2" s="251"/>
      <c r="CUP2" s="252"/>
      <c r="CUQ2" s="263"/>
      <c r="CUS2" s="262"/>
      <c r="CUT2" s="250"/>
      <c r="CUU2" s="251"/>
      <c r="CUV2" s="252"/>
      <c r="CUW2" s="263"/>
      <c r="CUY2" s="262"/>
      <c r="CUZ2" s="250"/>
      <c r="CVA2" s="251"/>
      <c r="CVB2" s="252"/>
      <c r="CVC2" s="263"/>
      <c r="CVE2" s="262"/>
      <c r="CVF2" s="250"/>
      <c r="CVG2" s="251"/>
      <c r="CVH2" s="252"/>
      <c r="CVI2" s="263"/>
      <c r="CVK2" s="262"/>
      <c r="CVL2" s="250"/>
      <c r="CVM2" s="251"/>
      <c r="CVN2" s="252"/>
      <c r="CVO2" s="263"/>
      <c r="CVQ2" s="262"/>
      <c r="CVR2" s="250"/>
      <c r="CVS2" s="251"/>
      <c r="CVT2" s="252"/>
      <c r="CVU2" s="263"/>
      <c r="CVW2" s="262"/>
      <c r="CVX2" s="250"/>
      <c r="CVY2" s="251"/>
      <c r="CVZ2" s="252"/>
      <c r="CWA2" s="263"/>
      <c r="CWC2" s="262"/>
      <c r="CWD2" s="250"/>
      <c r="CWE2" s="251"/>
      <c r="CWF2" s="252"/>
      <c r="CWG2" s="263"/>
      <c r="CWI2" s="262"/>
      <c r="CWJ2" s="250"/>
      <c r="CWK2" s="251"/>
      <c r="CWL2" s="252"/>
      <c r="CWM2" s="263"/>
      <c r="CWO2" s="262"/>
      <c r="CWP2" s="250"/>
      <c r="CWQ2" s="251"/>
      <c r="CWR2" s="252"/>
      <c r="CWS2" s="263"/>
      <c r="CWU2" s="262"/>
      <c r="CWV2" s="250"/>
      <c r="CWW2" s="251"/>
      <c r="CWX2" s="252"/>
      <c r="CWY2" s="263"/>
      <c r="CXA2" s="262"/>
      <c r="CXB2" s="250"/>
      <c r="CXC2" s="251"/>
      <c r="CXD2" s="252"/>
      <c r="CXE2" s="263"/>
      <c r="CXG2" s="262"/>
      <c r="CXH2" s="250"/>
      <c r="CXI2" s="251"/>
      <c r="CXJ2" s="252"/>
      <c r="CXK2" s="263"/>
      <c r="CXM2" s="262"/>
      <c r="CXN2" s="250"/>
      <c r="CXO2" s="251"/>
      <c r="CXP2" s="252"/>
      <c r="CXQ2" s="263"/>
      <c r="CXS2" s="262"/>
      <c r="CXT2" s="250"/>
      <c r="CXU2" s="251"/>
      <c r="CXV2" s="252"/>
      <c r="CXW2" s="263"/>
      <c r="CXY2" s="262"/>
      <c r="CXZ2" s="250"/>
      <c r="CYA2" s="251"/>
      <c r="CYB2" s="252"/>
      <c r="CYC2" s="263"/>
      <c r="CYE2" s="262"/>
      <c r="CYF2" s="250"/>
      <c r="CYG2" s="251"/>
      <c r="CYH2" s="252"/>
      <c r="CYI2" s="263"/>
      <c r="CYK2" s="262"/>
      <c r="CYL2" s="250"/>
      <c r="CYM2" s="251"/>
      <c r="CYN2" s="252"/>
      <c r="CYO2" s="263"/>
      <c r="CYQ2" s="262"/>
      <c r="CYR2" s="250"/>
      <c r="CYS2" s="251"/>
      <c r="CYT2" s="252"/>
      <c r="CYU2" s="263"/>
      <c r="CYW2" s="262"/>
      <c r="CYX2" s="250"/>
      <c r="CYY2" s="251"/>
      <c r="CYZ2" s="252"/>
      <c r="CZA2" s="263"/>
      <c r="CZC2" s="262"/>
      <c r="CZD2" s="250"/>
      <c r="CZE2" s="251"/>
      <c r="CZF2" s="252"/>
      <c r="CZG2" s="263"/>
      <c r="CZI2" s="262"/>
      <c r="CZJ2" s="250"/>
      <c r="CZK2" s="251"/>
      <c r="CZL2" s="252"/>
      <c r="CZM2" s="263"/>
      <c r="CZO2" s="262"/>
      <c r="CZP2" s="250"/>
      <c r="CZQ2" s="251"/>
      <c r="CZR2" s="252"/>
      <c r="CZS2" s="263"/>
      <c r="CZU2" s="262"/>
      <c r="CZV2" s="250"/>
      <c r="CZW2" s="251"/>
      <c r="CZX2" s="252"/>
      <c r="CZY2" s="263"/>
      <c r="DAA2" s="262"/>
      <c r="DAB2" s="250"/>
      <c r="DAC2" s="251"/>
      <c r="DAD2" s="252"/>
      <c r="DAE2" s="263"/>
      <c r="DAG2" s="262"/>
      <c r="DAH2" s="250"/>
      <c r="DAI2" s="251"/>
      <c r="DAJ2" s="252"/>
      <c r="DAK2" s="263"/>
      <c r="DAM2" s="262"/>
      <c r="DAN2" s="250"/>
      <c r="DAO2" s="251"/>
      <c r="DAP2" s="252"/>
      <c r="DAQ2" s="263"/>
      <c r="DAS2" s="262"/>
      <c r="DAT2" s="250"/>
      <c r="DAU2" s="251"/>
      <c r="DAV2" s="252"/>
      <c r="DAW2" s="263"/>
      <c r="DAY2" s="262"/>
      <c r="DAZ2" s="250"/>
      <c r="DBA2" s="251"/>
      <c r="DBB2" s="252"/>
      <c r="DBC2" s="263"/>
      <c r="DBE2" s="262"/>
      <c r="DBF2" s="250"/>
      <c r="DBG2" s="251"/>
      <c r="DBH2" s="252"/>
      <c r="DBI2" s="263"/>
      <c r="DBK2" s="262"/>
      <c r="DBL2" s="250"/>
      <c r="DBM2" s="251"/>
      <c r="DBN2" s="252"/>
      <c r="DBO2" s="263"/>
      <c r="DBQ2" s="262"/>
      <c r="DBR2" s="250"/>
      <c r="DBS2" s="251"/>
      <c r="DBT2" s="252"/>
      <c r="DBU2" s="263"/>
      <c r="DBW2" s="262"/>
      <c r="DBX2" s="250"/>
      <c r="DBY2" s="251"/>
      <c r="DBZ2" s="252"/>
      <c r="DCA2" s="263"/>
      <c r="DCC2" s="262"/>
      <c r="DCD2" s="250"/>
      <c r="DCE2" s="251"/>
      <c r="DCF2" s="252"/>
      <c r="DCG2" s="263"/>
      <c r="DCI2" s="262"/>
      <c r="DCJ2" s="250"/>
      <c r="DCK2" s="251"/>
      <c r="DCL2" s="252"/>
      <c r="DCM2" s="263"/>
      <c r="DCO2" s="262"/>
      <c r="DCP2" s="250"/>
      <c r="DCQ2" s="251"/>
      <c r="DCR2" s="252"/>
      <c r="DCS2" s="263"/>
      <c r="DCU2" s="262"/>
      <c r="DCV2" s="250"/>
      <c r="DCW2" s="251"/>
      <c r="DCX2" s="252"/>
      <c r="DCY2" s="263"/>
      <c r="DDA2" s="262"/>
      <c r="DDB2" s="250"/>
      <c r="DDC2" s="251"/>
      <c r="DDD2" s="252"/>
      <c r="DDE2" s="263"/>
      <c r="DDG2" s="262"/>
      <c r="DDH2" s="250"/>
      <c r="DDI2" s="251"/>
      <c r="DDJ2" s="252"/>
      <c r="DDK2" s="263"/>
      <c r="DDM2" s="262"/>
      <c r="DDN2" s="250"/>
      <c r="DDO2" s="251"/>
      <c r="DDP2" s="252"/>
      <c r="DDQ2" s="263"/>
      <c r="DDS2" s="262"/>
      <c r="DDT2" s="250"/>
      <c r="DDU2" s="251"/>
      <c r="DDV2" s="252"/>
      <c r="DDW2" s="263"/>
      <c r="DDY2" s="262"/>
      <c r="DDZ2" s="250"/>
      <c r="DEA2" s="251"/>
      <c r="DEB2" s="252"/>
      <c r="DEC2" s="263"/>
      <c r="DEE2" s="262"/>
      <c r="DEF2" s="250"/>
      <c r="DEG2" s="251"/>
      <c r="DEH2" s="252"/>
      <c r="DEI2" s="263"/>
      <c r="DEK2" s="262"/>
      <c r="DEL2" s="250"/>
      <c r="DEM2" s="251"/>
      <c r="DEN2" s="252"/>
      <c r="DEO2" s="263"/>
      <c r="DEQ2" s="262"/>
      <c r="DER2" s="250"/>
      <c r="DES2" s="251"/>
      <c r="DET2" s="252"/>
      <c r="DEU2" s="263"/>
      <c r="DEW2" s="262"/>
      <c r="DEX2" s="250"/>
      <c r="DEY2" s="251"/>
      <c r="DEZ2" s="252"/>
      <c r="DFA2" s="263"/>
      <c r="DFC2" s="262"/>
      <c r="DFD2" s="250"/>
      <c r="DFE2" s="251"/>
      <c r="DFF2" s="252"/>
      <c r="DFG2" s="263"/>
      <c r="DFI2" s="262"/>
      <c r="DFJ2" s="250"/>
      <c r="DFK2" s="251"/>
      <c r="DFL2" s="252"/>
      <c r="DFM2" s="263"/>
      <c r="DFO2" s="262"/>
      <c r="DFP2" s="250"/>
      <c r="DFQ2" s="251"/>
      <c r="DFR2" s="252"/>
      <c r="DFS2" s="263"/>
      <c r="DFU2" s="262"/>
      <c r="DFV2" s="250"/>
      <c r="DFW2" s="251"/>
      <c r="DFX2" s="252"/>
      <c r="DFY2" s="263"/>
      <c r="DGA2" s="262"/>
      <c r="DGB2" s="250"/>
      <c r="DGC2" s="251"/>
      <c r="DGD2" s="252"/>
      <c r="DGE2" s="263"/>
      <c r="DGG2" s="262"/>
      <c r="DGH2" s="250"/>
      <c r="DGI2" s="251"/>
      <c r="DGJ2" s="252"/>
      <c r="DGK2" s="263"/>
      <c r="DGM2" s="262"/>
      <c r="DGN2" s="250"/>
      <c r="DGO2" s="251"/>
      <c r="DGP2" s="252"/>
      <c r="DGQ2" s="263"/>
      <c r="DGS2" s="262"/>
      <c r="DGT2" s="250"/>
      <c r="DGU2" s="251"/>
      <c r="DGV2" s="252"/>
      <c r="DGW2" s="263"/>
      <c r="DGY2" s="262"/>
      <c r="DGZ2" s="250"/>
      <c r="DHA2" s="251"/>
      <c r="DHB2" s="252"/>
      <c r="DHC2" s="263"/>
      <c r="DHE2" s="262"/>
      <c r="DHF2" s="250"/>
      <c r="DHG2" s="251"/>
      <c r="DHH2" s="252"/>
      <c r="DHI2" s="263"/>
      <c r="DHK2" s="262"/>
      <c r="DHL2" s="250"/>
      <c r="DHM2" s="251"/>
      <c r="DHN2" s="252"/>
      <c r="DHO2" s="263"/>
      <c r="DHQ2" s="262"/>
      <c r="DHR2" s="250"/>
      <c r="DHS2" s="251"/>
      <c r="DHT2" s="252"/>
      <c r="DHU2" s="263"/>
      <c r="DHW2" s="262"/>
      <c r="DHX2" s="250"/>
      <c r="DHY2" s="251"/>
      <c r="DHZ2" s="252"/>
      <c r="DIA2" s="263"/>
      <c r="DIC2" s="262"/>
      <c r="DID2" s="250"/>
      <c r="DIE2" s="251"/>
      <c r="DIF2" s="252"/>
      <c r="DIG2" s="263"/>
      <c r="DII2" s="262"/>
      <c r="DIJ2" s="250"/>
      <c r="DIK2" s="251"/>
      <c r="DIL2" s="252"/>
      <c r="DIM2" s="263"/>
      <c r="DIO2" s="262"/>
      <c r="DIP2" s="250"/>
      <c r="DIQ2" s="251"/>
      <c r="DIR2" s="252"/>
      <c r="DIS2" s="263"/>
      <c r="DIU2" s="262"/>
      <c r="DIV2" s="250"/>
      <c r="DIW2" s="251"/>
      <c r="DIX2" s="252"/>
      <c r="DIY2" s="263"/>
      <c r="DJA2" s="262"/>
      <c r="DJB2" s="250"/>
      <c r="DJC2" s="251"/>
      <c r="DJD2" s="252"/>
      <c r="DJE2" s="263"/>
      <c r="DJG2" s="262"/>
      <c r="DJH2" s="250"/>
      <c r="DJI2" s="251"/>
      <c r="DJJ2" s="252"/>
      <c r="DJK2" s="263"/>
      <c r="DJM2" s="262"/>
      <c r="DJN2" s="250"/>
      <c r="DJO2" s="251"/>
      <c r="DJP2" s="252"/>
      <c r="DJQ2" s="263"/>
      <c r="DJS2" s="262"/>
      <c r="DJT2" s="250"/>
      <c r="DJU2" s="251"/>
      <c r="DJV2" s="252"/>
      <c r="DJW2" s="263"/>
      <c r="DJY2" s="262"/>
      <c r="DJZ2" s="250"/>
      <c r="DKA2" s="251"/>
      <c r="DKB2" s="252"/>
      <c r="DKC2" s="263"/>
      <c r="DKE2" s="262"/>
      <c r="DKF2" s="250"/>
      <c r="DKG2" s="251"/>
      <c r="DKH2" s="252"/>
      <c r="DKI2" s="263"/>
      <c r="DKK2" s="262"/>
      <c r="DKL2" s="250"/>
      <c r="DKM2" s="251"/>
      <c r="DKN2" s="252"/>
      <c r="DKO2" s="263"/>
      <c r="DKQ2" s="262"/>
      <c r="DKR2" s="250"/>
      <c r="DKS2" s="251"/>
      <c r="DKT2" s="252"/>
      <c r="DKU2" s="263"/>
      <c r="DKW2" s="262"/>
      <c r="DKX2" s="250"/>
      <c r="DKY2" s="251"/>
      <c r="DKZ2" s="252"/>
      <c r="DLA2" s="263"/>
      <c r="DLC2" s="262"/>
      <c r="DLD2" s="250"/>
      <c r="DLE2" s="251"/>
      <c r="DLF2" s="252"/>
      <c r="DLG2" s="263"/>
      <c r="DLI2" s="262"/>
      <c r="DLJ2" s="250"/>
      <c r="DLK2" s="251"/>
      <c r="DLL2" s="252"/>
      <c r="DLM2" s="263"/>
      <c r="DLO2" s="262"/>
      <c r="DLP2" s="250"/>
      <c r="DLQ2" s="251"/>
      <c r="DLR2" s="252"/>
      <c r="DLS2" s="263"/>
      <c r="DLU2" s="262"/>
      <c r="DLV2" s="250"/>
      <c r="DLW2" s="251"/>
      <c r="DLX2" s="252"/>
      <c r="DLY2" s="263"/>
      <c r="DMA2" s="262"/>
      <c r="DMB2" s="250"/>
      <c r="DMC2" s="251"/>
      <c r="DMD2" s="252"/>
      <c r="DME2" s="263"/>
      <c r="DMG2" s="262"/>
      <c r="DMH2" s="250"/>
      <c r="DMI2" s="251"/>
      <c r="DMJ2" s="252"/>
      <c r="DMK2" s="263"/>
      <c r="DMM2" s="262"/>
      <c r="DMN2" s="250"/>
      <c r="DMO2" s="251"/>
      <c r="DMP2" s="252"/>
      <c r="DMQ2" s="263"/>
      <c r="DMS2" s="262"/>
      <c r="DMT2" s="250"/>
      <c r="DMU2" s="251"/>
      <c r="DMV2" s="252"/>
      <c r="DMW2" s="263"/>
      <c r="DMY2" s="262"/>
      <c r="DMZ2" s="250"/>
      <c r="DNA2" s="251"/>
      <c r="DNB2" s="252"/>
      <c r="DNC2" s="263"/>
      <c r="DNE2" s="262"/>
      <c r="DNF2" s="250"/>
      <c r="DNG2" s="251"/>
      <c r="DNH2" s="252"/>
      <c r="DNI2" s="263"/>
      <c r="DNK2" s="262"/>
      <c r="DNL2" s="250"/>
      <c r="DNM2" s="251"/>
      <c r="DNN2" s="252"/>
      <c r="DNO2" s="263"/>
      <c r="DNQ2" s="262"/>
      <c r="DNR2" s="250"/>
      <c r="DNS2" s="251"/>
      <c r="DNT2" s="252"/>
      <c r="DNU2" s="263"/>
      <c r="DNW2" s="262"/>
      <c r="DNX2" s="250"/>
      <c r="DNY2" s="251"/>
      <c r="DNZ2" s="252"/>
      <c r="DOA2" s="263"/>
      <c r="DOC2" s="262"/>
      <c r="DOD2" s="250"/>
      <c r="DOE2" s="251"/>
      <c r="DOF2" s="252"/>
      <c r="DOG2" s="263"/>
      <c r="DOI2" s="262"/>
      <c r="DOJ2" s="250"/>
      <c r="DOK2" s="251"/>
      <c r="DOL2" s="252"/>
      <c r="DOM2" s="263"/>
      <c r="DOO2" s="262"/>
      <c r="DOP2" s="250"/>
      <c r="DOQ2" s="251"/>
      <c r="DOR2" s="252"/>
      <c r="DOS2" s="263"/>
      <c r="DOU2" s="262"/>
      <c r="DOV2" s="250"/>
      <c r="DOW2" s="251"/>
      <c r="DOX2" s="252"/>
      <c r="DOY2" s="263"/>
      <c r="DPA2" s="262"/>
      <c r="DPB2" s="250"/>
      <c r="DPC2" s="251"/>
      <c r="DPD2" s="252"/>
      <c r="DPE2" s="263"/>
      <c r="DPG2" s="262"/>
      <c r="DPH2" s="250"/>
      <c r="DPI2" s="251"/>
      <c r="DPJ2" s="252"/>
      <c r="DPK2" s="263"/>
      <c r="DPM2" s="262"/>
      <c r="DPN2" s="250"/>
      <c r="DPO2" s="251"/>
      <c r="DPP2" s="252"/>
      <c r="DPQ2" s="263"/>
      <c r="DPS2" s="262"/>
      <c r="DPT2" s="250"/>
      <c r="DPU2" s="251"/>
      <c r="DPV2" s="252"/>
      <c r="DPW2" s="263"/>
      <c r="DPY2" s="262"/>
      <c r="DPZ2" s="250"/>
      <c r="DQA2" s="251"/>
      <c r="DQB2" s="252"/>
      <c r="DQC2" s="263"/>
      <c r="DQE2" s="262"/>
      <c r="DQF2" s="250"/>
      <c r="DQG2" s="251"/>
      <c r="DQH2" s="252"/>
      <c r="DQI2" s="263"/>
      <c r="DQK2" s="262"/>
      <c r="DQL2" s="250"/>
      <c r="DQM2" s="251"/>
      <c r="DQN2" s="252"/>
      <c r="DQO2" s="263"/>
      <c r="DQQ2" s="262"/>
      <c r="DQR2" s="250"/>
      <c r="DQS2" s="251"/>
      <c r="DQT2" s="252"/>
      <c r="DQU2" s="263"/>
      <c r="DQW2" s="262"/>
      <c r="DQX2" s="250"/>
      <c r="DQY2" s="251"/>
      <c r="DQZ2" s="252"/>
      <c r="DRA2" s="263"/>
      <c r="DRC2" s="262"/>
      <c r="DRD2" s="250"/>
      <c r="DRE2" s="251"/>
      <c r="DRF2" s="252"/>
      <c r="DRG2" s="263"/>
      <c r="DRI2" s="262"/>
      <c r="DRJ2" s="250"/>
      <c r="DRK2" s="251"/>
      <c r="DRL2" s="252"/>
      <c r="DRM2" s="263"/>
      <c r="DRO2" s="262"/>
      <c r="DRP2" s="250"/>
      <c r="DRQ2" s="251"/>
      <c r="DRR2" s="252"/>
      <c r="DRS2" s="263"/>
      <c r="DRU2" s="262"/>
      <c r="DRV2" s="250"/>
      <c r="DRW2" s="251"/>
      <c r="DRX2" s="252"/>
      <c r="DRY2" s="263"/>
      <c r="DSA2" s="262"/>
      <c r="DSB2" s="250"/>
      <c r="DSC2" s="251"/>
      <c r="DSD2" s="252"/>
      <c r="DSE2" s="263"/>
      <c r="DSG2" s="262"/>
      <c r="DSH2" s="250"/>
      <c r="DSI2" s="251"/>
      <c r="DSJ2" s="252"/>
      <c r="DSK2" s="263"/>
      <c r="DSM2" s="262"/>
      <c r="DSN2" s="250"/>
      <c r="DSO2" s="251"/>
      <c r="DSP2" s="252"/>
      <c r="DSQ2" s="263"/>
      <c r="DSS2" s="262"/>
      <c r="DST2" s="250"/>
      <c r="DSU2" s="251"/>
      <c r="DSV2" s="252"/>
      <c r="DSW2" s="263"/>
      <c r="DSY2" s="262"/>
      <c r="DSZ2" s="250"/>
      <c r="DTA2" s="251"/>
      <c r="DTB2" s="252"/>
      <c r="DTC2" s="263"/>
      <c r="DTE2" s="262"/>
      <c r="DTF2" s="250"/>
      <c r="DTG2" s="251"/>
      <c r="DTH2" s="252"/>
      <c r="DTI2" s="263"/>
      <c r="DTK2" s="262"/>
      <c r="DTL2" s="250"/>
      <c r="DTM2" s="251"/>
      <c r="DTN2" s="252"/>
      <c r="DTO2" s="263"/>
      <c r="DTQ2" s="262"/>
      <c r="DTR2" s="250"/>
      <c r="DTS2" s="251"/>
      <c r="DTT2" s="252"/>
      <c r="DTU2" s="263"/>
      <c r="DTW2" s="262"/>
      <c r="DTX2" s="250"/>
      <c r="DTY2" s="251"/>
      <c r="DTZ2" s="252"/>
      <c r="DUA2" s="263"/>
      <c r="DUC2" s="262"/>
      <c r="DUD2" s="250"/>
      <c r="DUE2" s="251"/>
      <c r="DUF2" s="252"/>
      <c r="DUG2" s="263"/>
      <c r="DUI2" s="262"/>
      <c r="DUJ2" s="250"/>
      <c r="DUK2" s="251"/>
      <c r="DUL2" s="252"/>
      <c r="DUM2" s="263"/>
      <c r="DUO2" s="262"/>
      <c r="DUP2" s="250"/>
      <c r="DUQ2" s="251"/>
      <c r="DUR2" s="252"/>
      <c r="DUS2" s="263"/>
      <c r="DUU2" s="262"/>
      <c r="DUV2" s="250"/>
      <c r="DUW2" s="251"/>
      <c r="DUX2" s="252"/>
      <c r="DUY2" s="263"/>
      <c r="DVA2" s="262"/>
      <c r="DVB2" s="250"/>
      <c r="DVC2" s="251"/>
      <c r="DVD2" s="252"/>
      <c r="DVE2" s="263"/>
      <c r="DVG2" s="262"/>
      <c r="DVH2" s="250"/>
      <c r="DVI2" s="251"/>
      <c r="DVJ2" s="252"/>
      <c r="DVK2" s="263"/>
      <c r="DVM2" s="262"/>
      <c r="DVN2" s="250"/>
      <c r="DVO2" s="251"/>
      <c r="DVP2" s="252"/>
      <c r="DVQ2" s="263"/>
      <c r="DVS2" s="262"/>
      <c r="DVT2" s="250"/>
      <c r="DVU2" s="251"/>
      <c r="DVV2" s="252"/>
      <c r="DVW2" s="263"/>
      <c r="DVY2" s="262"/>
      <c r="DVZ2" s="250"/>
      <c r="DWA2" s="251"/>
      <c r="DWB2" s="252"/>
      <c r="DWC2" s="263"/>
      <c r="DWE2" s="262"/>
      <c r="DWF2" s="250"/>
      <c r="DWG2" s="251"/>
      <c r="DWH2" s="252"/>
      <c r="DWI2" s="263"/>
      <c r="DWK2" s="262"/>
      <c r="DWL2" s="250"/>
      <c r="DWM2" s="251"/>
      <c r="DWN2" s="252"/>
      <c r="DWO2" s="263"/>
      <c r="DWQ2" s="262"/>
      <c r="DWR2" s="250"/>
      <c r="DWS2" s="251"/>
      <c r="DWT2" s="252"/>
      <c r="DWU2" s="263"/>
      <c r="DWW2" s="262"/>
      <c r="DWX2" s="250"/>
      <c r="DWY2" s="251"/>
      <c r="DWZ2" s="252"/>
      <c r="DXA2" s="263"/>
      <c r="DXC2" s="262"/>
      <c r="DXD2" s="250"/>
      <c r="DXE2" s="251"/>
      <c r="DXF2" s="252"/>
      <c r="DXG2" s="263"/>
      <c r="DXI2" s="262"/>
      <c r="DXJ2" s="250"/>
      <c r="DXK2" s="251"/>
      <c r="DXL2" s="252"/>
      <c r="DXM2" s="263"/>
      <c r="DXO2" s="262"/>
      <c r="DXP2" s="250"/>
      <c r="DXQ2" s="251"/>
      <c r="DXR2" s="252"/>
      <c r="DXS2" s="263"/>
      <c r="DXU2" s="262"/>
      <c r="DXV2" s="250"/>
      <c r="DXW2" s="251"/>
      <c r="DXX2" s="252"/>
      <c r="DXY2" s="263"/>
      <c r="DYA2" s="262"/>
      <c r="DYB2" s="250"/>
      <c r="DYC2" s="251"/>
      <c r="DYD2" s="252"/>
      <c r="DYE2" s="263"/>
      <c r="DYG2" s="262"/>
      <c r="DYH2" s="250"/>
      <c r="DYI2" s="251"/>
      <c r="DYJ2" s="252"/>
      <c r="DYK2" s="263"/>
      <c r="DYM2" s="262"/>
      <c r="DYN2" s="250"/>
      <c r="DYO2" s="251"/>
      <c r="DYP2" s="252"/>
      <c r="DYQ2" s="263"/>
      <c r="DYS2" s="262"/>
      <c r="DYT2" s="250"/>
      <c r="DYU2" s="251"/>
      <c r="DYV2" s="252"/>
      <c r="DYW2" s="263"/>
      <c r="DYY2" s="262"/>
      <c r="DYZ2" s="250"/>
      <c r="DZA2" s="251"/>
      <c r="DZB2" s="252"/>
      <c r="DZC2" s="263"/>
      <c r="DZE2" s="262"/>
      <c r="DZF2" s="250"/>
      <c r="DZG2" s="251"/>
      <c r="DZH2" s="252"/>
      <c r="DZI2" s="263"/>
      <c r="DZK2" s="262"/>
      <c r="DZL2" s="250"/>
      <c r="DZM2" s="251"/>
      <c r="DZN2" s="252"/>
      <c r="DZO2" s="263"/>
      <c r="DZQ2" s="262"/>
      <c r="DZR2" s="250"/>
      <c r="DZS2" s="251"/>
      <c r="DZT2" s="252"/>
      <c r="DZU2" s="263"/>
      <c r="DZW2" s="262"/>
      <c r="DZX2" s="250"/>
      <c r="DZY2" s="251"/>
      <c r="DZZ2" s="252"/>
      <c r="EAA2" s="263"/>
      <c r="EAC2" s="262"/>
      <c r="EAD2" s="250"/>
      <c r="EAE2" s="251"/>
      <c r="EAF2" s="252"/>
      <c r="EAG2" s="263"/>
      <c r="EAI2" s="262"/>
      <c r="EAJ2" s="250"/>
      <c r="EAK2" s="251"/>
      <c r="EAL2" s="252"/>
      <c r="EAM2" s="263"/>
      <c r="EAO2" s="262"/>
      <c r="EAP2" s="250"/>
      <c r="EAQ2" s="251"/>
      <c r="EAR2" s="252"/>
      <c r="EAS2" s="263"/>
      <c r="EAU2" s="262"/>
      <c r="EAV2" s="250"/>
      <c r="EAW2" s="251"/>
      <c r="EAX2" s="252"/>
      <c r="EAY2" s="263"/>
      <c r="EBA2" s="262"/>
      <c r="EBB2" s="250"/>
      <c r="EBC2" s="251"/>
      <c r="EBD2" s="252"/>
      <c r="EBE2" s="263"/>
      <c r="EBG2" s="262"/>
      <c r="EBH2" s="250"/>
      <c r="EBI2" s="251"/>
      <c r="EBJ2" s="252"/>
      <c r="EBK2" s="263"/>
      <c r="EBM2" s="262"/>
      <c r="EBN2" s="250"/>
      <c r="EBO2" s="251"/>
      <c r="EBP2" s="252"/>
      <c r="EBQ2" s="263"/>
      <c r="EBS2" s="262"/>
      <c r="EBT2" s="250"/>
      <c r="EBU2" s="251"/>
      <c r="EBV2" s="252"/>
      <c r="EBW2" s="263"/>
      <c r="EBY2" s="262"/>
      <c r="EBZ2" s="250"/>
      <c r="ECA2" s="251"/>
      <c r="ECB2" s="252"/>
      <c r="ECC2" s="263"/>
      <c r="ECE2" s="262"/>
      <c r="ECF2" s="250"/>
      <c r="ECG2" s="251"/>
      <c r="ECH2" s="252"/>
      <c r="ECI2" s="263"/>
      <c r="ECK2" s="262"/>
      <c r="ECL2" s="250"/>
      <c r="ECM2" s="251"/>
      <c r="ECN2" s="252"/>
      <c r="ECO2" s="263"/>
      <c r="ECQ2" s="262"/>
      <c r="ECR2" s="250"/>
      <c r="ECS2" s="251"/>
      <c r="ECT2" s="252"/>
      <c r="ECU2" s="263"/>
      <c r="ECW2" s="262"/>
      <c r="ECX2" s="250"/>
      <c r="ECY2" s="251"/>
      <c r="ECZ2" s="252"/>
      <c r="EDA2" s="263"/>
      <c r="EDC2" s="262"/>
      <c r="EDD2" s="250"/>
      <c r="EDE2" s="251"/>
      <c r="EDF2" s="252"/>
      <c r="EDG2" s="263"/>
      <c r="EDI2" s="262"/>
      <c r="EDJ2" s="250"/>
      <c r="EDK2" s="251"/>
      <c r="EDL2" s="252"/>
      <c r="EDM2" s="263"/>
      <c r="EDO2" s="262"/>
      <c r="EDP2" s="250"/>
      <c r="EDQ2" s="251"/>
      <c r="EDR2" s="252"/>
      <c r="EDS2" s="263"/>
      <c r="EDU2" s="262"/>
      <c r="EDV2" s="250"/>
      <c r="EDW2" s="251"/>
      <c r="EDX2" s="252"/>
      <c r="EDY2" s="263"/>
      <c r="EEA2" s="262"/>
      <c r="EEB2" s="250"/>
      <c r="EEC2" s="251"/>
      <c r="EED2" s="252"/>
      <c r="EEE2" s="263"/>
      <c r="EEG2" s="262"/>
      <c r="EEH2" s="250"/>
      <c r="EEI2" s="251"/>
      <c r="EEJ2" s="252"/>
      <c r="EEK2" s="263"/>
      <c r="EEM2" s="262"/>
      <c r="EEN2" s="250"/>
      <c r="EEO2" s="251"/>
      <c r="EEP2" s="252"/>
      <c r="EEQ2" s="263"/>
      <c r="EES2" s="262"/>
      <c r="EET2" s="250"/>
      <c r="EEU2" s="251"/>
      <c r="EEV2" s="252"/>
      <c r="EEW2" s="263"/>
      <c r="EEY2" s="262"/>
      <c r="EEZ2" s="250"/>
      <c r="EFA2" s="251"/>
      <c r="EFB2" s="252"/>
      <c r="EFC2" s="263"/>
      <c r="EFE2" s="262"/>
      <c r="EFF2" s="250"/>
      <c r="EFG2" s="251"/>
      <c r="EFH2" s="252"/>
      <c r="EFI2" s="263"/>
      <c r="EFK2" s="262"/>
      <c r="EFL2" s="250"/>
      <c r="EFM2" s="251"/>
      <c r="EFN2" s="252"/>
      <c r="EFO2" s="263"/>
      <c r="EFQ2" s="262"/>
      <c r="EFR2" s="250"/>
      <c r="EFS2" s="251"/>
      <c r="EFT2" s="252"/>
      <c r="EFU2" s="263"/>
      <c r="EFW2" s="262"/>
      <c r="EFX2" s="250"/>
      <c r="EFY2" s="251"/>
      <c r="EFZ2" s="252"/>
      <c r="EGA2" s="263"/>
      <c r="EGC2" s="262"/>
      <c r="EGD2" s="250"/>
      <c r="EGE2" s="251"/>
      <c r="EGF2" s="252"/>
      <c r="EGG2" s="263"/>
      <c r="EGI2" s="262"/>
      <c r="EGJ2" s="250"/>
      <c r="EGK2" s="251"/>
      <c r="EGL2" s="252"/>
      <c r="EGM2" s="263"/>
      <c r="EGO2" s="262"/>
      <c r="EGP2" s="250"/>
      <c r="EGQ2" s="251"/>
      <c r="EGR2" s="252"/>
      <c r="EGS2" s="263"/>
      <c r="EGU2" s="262"/>
      <c r="EGV2" s="250"/>
      <c r="EGW2" s="251"/>
      <c r="EGX2" s="252"/>
      <c r="EGY2" s="263"/>
      <c r="EHA2" s="262"/>
      <c r="EHB2" s="250"/>
      <c r="EHC2" s="251"/>
      <c r="EHD2" s="252"/>
      <c r="EHE2" s="263"/>
      <c r="EHG2" s="262"/>
      <c r="EHH2" s="250"/>
      <c r="EHI2" s="251"/>
      <c r="EHJ2" s="252"/>
      <c r="EHK2" s="263"/>
      <c r="EHM2" s="262"/>
      <c r="EHN2" s="250"/>
      <c r="EHO2" s="251"/>
      <c r="EHP2" s="252"/>
      <c r="EHQ2" s="263"/>
      <c r="EHS2" s="262"/>
      <c r="EHT2" s="250"/>
      <c r="EHU2" s="251"/>
      <c r="EHV2" s="252"/>
      <c r="EHW2" s="263"/>
      <c r="EHY2" s="262"/>
      <c r="EHZ2" s="250"/>
      <c r="EIA2" s="251"/>
      <c r="EIB2" s="252"/>
      <c r="EIC2" s="263"/>
      <c r="EIE2" s="262"/>
      <c r="EIF2" s="250"/>
      <c r="EIG2" s="251"/>
      <c r="EIH2" s="252"/>
      <c r="EII2" s="263"/>
      <c r="EIK2" s="262"/>
      <c r="EIL2" s="250"/>
      <c r="EIM2" s="251"/>
      <c r="EIN2" s="252"/>
      <c r="EIO2" s="263"/>
      <c r="EIQ2" s="262"/>
      <c r="EIR2" s="250"/>
      <c r="EIS2" s="251"/>
      <c r="EIT2" s="252"/>
      <c r="EIU2" s="263"/>
      <c r="EIW2" s="262"/>
      <c r="EIX2" s="250"/>
      <c r="EIY2" s="251"/>
      <c r="EIZ2" s="252"/>
      <c r="EJA2" s="263"/>
      <c r="EJC2" s="262"/>
      <c r="EJD2" s="250"/>
      <c r="EJE2" s="251"/>
      <c r="EJF2" s="252"/>
      <c r="EJG2" s="263"/>
      <c r="EJI2" s="262"/>
      <c r="EJJ2" s="250"/>
      <c r="EJK2" s="251"/>
      <c r="EJL2" s="252"/>
      <c r="EJM2" s="263"/>
      <c r="EJO2" s="262"/>
      <c r="EJP2" s="250"/>
      <c r="EJQ2" s="251"/>
      <c r="EJR2" s="252"/>
      <c r="EJS2" s="263"/>
      <c r="EJU2" s="262"/>
      <c r="EJV2" s="250"/>
      <c r="EJW2" s="251"/>
      <c r="EJX2" s="252"/>
      <c r="EJY2" s="263"/>
      <c r="EKA2" s="262"/>
      <c r="EKB2" s="250"/>
      <c r="EKC2" s="251"/>
      <c r="EKD2" s="252"/>
      <c r="EKE2" s="263"/>
      <c r="EKG2" s="262"/>
      <c r="EKH2" s="250"/>
      <c r="EKI2" s="251"/>
      <c r="EKJ2" s="252"/>
      <c r="EKK2" s="263"/>
      <c r="EKM2" s="262"/>
      <c r="EKN2" s="250"/>
      <c r="EKO2" s="251"/>
      <c r="EKP2" s="252"/>
      <c r="EKQ2" s="263"/>
      <c r="EKS2" s="262"/>
      <c r="EKT2" s="250"/>
      <c r="EKU2" s="251"/>
      <c r="EKV2" s="252"/>
      <c r="EKW2" s="263"/>
      <c r="EKY2" s="262"/>
      <c r="EKZ2" s="250"/>
      <c r="ELA2" s="251"/>
      <c r="ELB2" s="252"/>
      <c r="ELC2" s="263"/>
      <c r="ELE2" s="262"/>
      <c r="ELF2" s="250"/>
      <c r="ELG2" s="251"/>
      <c r="ELH2" s="252"/>
      <c r="ELI2" s="263"/>
      <c r="ELK2" s="262"/>
      <c r="ELL2" s="250"/>
      <c r="ELM2" s="251"/>
      <c r="ELN2" s="252"/>
      <c r="ELO2" s="263"/>
      <c r="ELQ2" s="262"/>
      <c r="ELR2" s="250"/>
      <c r="ELS2" s="251"/>
      <c r="ELT2" s="252"/>
      <c r="ELU2" s="263"/>
      <c r="ELW2" s="262"/>
      <c r="ELX2" s="250"/>
      <c r="ELY2" s="251"/>
      <c r="ELZ2" s="252"/>
      <c r="EMA2" s="263"/>
      <c r="EMC2" s="262"/>
      <c r="EMD2" s="250"/>
      <c r="EME2" s="251"/>
      <c r="EMF2" s="252"/>
      <c r="EMG2" s="263"/>
      <c r="EMI2" s="262"/>
      <c r="EMJ2" s="250"/>
      <c r="EMK2" s="251"/>
      <c r="EML2" s="252"/>
      <c r="EMM2" s="263"/>
      <c r="EMO2" s="262"/>
      <c r="EMP2" s="250"/>
      <c r="EMQ2" s="251"/>
      <c r="EMR2" s="252"/>
      <c r="EMS2" s="263"/>
      <c r="EMU2" s="262"/>
      <c r="EMV2" s="250"/>
      <c r="EMW2" s="251"/>
      <c r="EMX2" s="252"/>
      <c r="EMY2" s="263"/>
      <c r="ENA2" s="262"/>
      <c r="ENB2" s="250"/>
      <c r="ENC2" s="251"/>
      <c r="END2" s="252"/>
      <c r="ENE2" s="263"/>
      <c r="ENG2" s="262"/>
      <c r="ENH2" s="250"/>
      <c r="ENI2" s="251"/>
      <c r="ENJ2" s="252"/>
      <c r="ENK2" s="263"/>
      <c r="ENM2" s="262"/>
      <c r="ENN2" s="250"/>
      <c r="ENO2" s="251"/>
      <c r="ENP2" s="252"/>
      <c r="ENQ2" s="263"/>
      <c r="ENS2" s="262"/>
      <c r="ENT2" s="250"/>
      <c r="ENU2" s="251"/>
      <c r="ENV2" s="252"/>
      <c r="ENW2" s="263"/>
      <c r="ENY2" s="262"/>
      <c r="ENZ2" s="250"/>
      <c r="EOA2" s="251"/>
      <c r="EOB2" s="252"/>
      <c r="EOC2" s="263"/>
      <c r="EOE2" s="262"/>
      <c r="EOF2" s="250"/>
      <c r="EOG2" s="251"/>
      <c r="EOH2" s="252"/>
      <c r="EOI2" s="263"/>
      <c r="EOK2" s="262"/>
      <c r="EOL2" s="250"/>
      <c r="EOM2" s="251"/>
      <c r="EON2" s="252"/>
      <c r="EOO2" s="263"/>
      <c r="EOQ2" s="262"/>
      <c r="EOR2" s="250"/>
      <c r="EOS2" s="251"/>
      <c r="EOT2" s="252"/>
      <c r="EOU2" s="263"/>
      <c r="EOW2" s="262"/>
      <c r="EOX2" s="250"/>
      <c r="EOY2" s="251"/>
      <c r="EOZ2" s="252"/>
      <c r="EPA2" s="263"/>
      <c r="EPC2" s="262"/>
      <c r="EPD2" s="250"/>
      <c r="EPE2" s="251"/>
      <c r="EPF2" s="252"/>
      <c r="EPG2" s="263"/>
      <c r="EPI2" s="262"/>
      <c r="EPJ2" s="250"/>
      <c r="EPK2" s="251"/>
      <c r="EPL2" s="252"/>
      <c r="EPM2" s="263"/>
      <c r="EPO2" s="262"/>
      <c r="EPP2" s="250"/>
      <c r="EPQ2" s="251"/>
      <c r="EPR2" s="252"/>
      <c r="EPS2" s="263"/>
      <c r="EPU2" s="262"/>
      <c r="EPV2" s="250"/>
      <c r="EPW2" s="251"/>
      <c r="EPX2" s="252"/>
      <c r="EPY2" s="263"/>
      <c r="EQA2" s="262"/>
      <c r="EQB2" s="250"/>
      <c r="EQC2" s="251"/>
      <c r="EQD2" s="252"/>
      <c r="EQE2" s="263"/>
      <c r="EQG2" s="262"/>
      <c r="EQH2" s="250"/>
      <c r="EQI2" s="251"/>
      <c r="EQJ2" s="252"/>
      <c r="EQK2" s="263"/>
      <c r="EQM2" s="262"/>
      <c r="EQN2" s="250"/>
      <c r="EQO2" s="251"/>
      <c r="EQP2" s="252"/>
      <c r="EQQ2" s="263"/>
      <c r="EQS2" s="262"/>
      <c r="EQT2" s="250"/>
      <c r="EQU2" s="251"/>
      <c r="EQV2" s="252"/>
      <c r="EQW2" s="263"/>
      <c r="EQY2" s="262"/>
      <c r="EQZ2" s="250"/>
      <c r="ERA2" s="251"/>
      <c r="ERB2" s="252"/>
      <c r="ERC2" s="263"/>
      <c r="ERE2" s="262"/>
      <c r="ERF2" s="250"/>
      <c r="ERG2" s="251"/>
      <c r="ERH2" s="252"/>
      <c r="ERI2" s="263"/>
      <c r="ERK2" s="262"/>
      <c r="ERL2" s="250"/>
      <c r="ERM2" s="251"/>
      <c r="ERN2" s="252"/>
      <c r="ERO2" s="263"/>
      <c r="ERQ2" s="262"/>
      <c r="ERR2" s="250"/>
      <c r="ERS2" s="251"/>
      <c r="ERT2" s="252"/>
      <c r="ERU2" s="263"/>
      <c r="ERW2" s="262"/>
      <c r="ERX2" s="250"/>
      <c r="ERY2" s="251"/>
      <c r="ERZ2" s="252"/>
      <c r="ESA2" s="263"/>
      <c r="ESC2" s="262"/>
      <c r="ESD2" s="250"/>
      <c r="ESE2" s="251"/>
      <c r="ESF2" s="252"/>
      <c r="ESG2" s="263"/>
      <c r="ESI2" s="262"/>
      <c r="ESJ2" s="250"/>
      <c r="ESK2" s="251"/>
      <c r="ESL2" s="252"/>
      <c r="ESM2" s="263"/>
      <c r="ESO2" s="262"/>
      <c r="ESP2" s="250"/>
      <c r="ESQ2" s="251"/>
      <c r="ESR2" s="252"/>
      <c r="ESS2" s="263"/>
      <c r="ESU2" s="262"/>
      <c r="ESV2" s="250"/>
      <c r="ESW2" s="251"/>
      <c r="ESX2" s="252"/>
      <c r="ESY2" s="263"/>
      <c r="ETA2" s="262"/>
      <c r="ETB2" s="250"/>
      <c r="ETC2" s="251"/>
      <c r="ETD2" s="252"/>
      <c r="ETE2" s="263"/>
      <c r="ETG2" s="262"/>
      <c r="ETH2" s="250"/>
      <c r="ETI2" s="251"/>
      <c r="ETJ2" s="252"/>
      <c r="ETK2" s="263"/>
      <c r="ETM2" s="262"/>
      <c r="ETN2" s="250"/>
      <c r="ETO2" s="251"/>
      <c r="ETP2" s="252"/>
      <c r="ETQ2" s="263"/>
      <c r="ETS2" s="262"/>
      <c r="ETT2" s="250"/>
      <c r="ETU2" s="251"/>
      <c r="ETV2" s="252"/>
      <c r="ETW2" s="263"/>
      <c r="ETY2" s="262"/>
      <c r="ETZ2" s="250"/>
      <c r="EUA2" s="251"/>
      <c r="EUB2" s="252"/>
      <c r="EUC2" s="263"/>
      <c r="EUE2" s="262"/>
      <c r="EUF2" s="250"/>
      <c r="EUG2" s="251"/>
      <c r="EUH2" s="252"/>
      <c r="EUI2" s="263"/>
      <c r="EUK2" s="262"/>
      <c r="EUL2" s="250"/>
      <c r="EUM2" s="251"/>
      <c r="EUN2" s="252"/>
      <c r="EUO2" s="263"/>
      <c r="EUQ2" s="262"/>
      <c r="EUR2" s="250"/>
      <c r="EUS2" s="251"/>
      <c r="EUT2" s="252"/>
      <c r="EUU2" s="263"/>
      <c r="EUW2" s="262"/>
      <c r="EUX2" s="250"/>
      <c r="EUY2" s="251"/>
      <c r="EUZ2" s="252"/>
      <c r="EVA2" s="263"/>
      <c r="EVC2" s="262"/>
      <c r="EVD2" s="250"/>
      <c r="EVE2" s="251"/>
      <c r="EVF2" s="252"/>
      <c r="EVG2" s="263"/>
      <c r="EVI2" s="262"/>
      <c r="EVJ2" s="250"/>
      <c r="EVK2" s="251"/>
      <c r="EVL2" s="252"/>
      <c r="EVM2" s="263"/>
      <c r="EVO2" s="262"/>
      <c r="EVP2" s="250"/>
      <c r="EVQ2" s="251"/>
      <c r="EVR2" s="252"/>
      <c r="EVS2" s="263"/>
      <c r="EVU2" s="262"/>
      <c r="EVV2" s="250"/>
      <c r="EVW2" s="251"/>
      <c r="EVX2" s="252"/>
      <c r="EVY2" s="263"/>
      <c r="EWA2" s="262"/>
      <c r="EWB2" s="250"/>
      <c r="EWC2" s="251"/>
      <c r="EWD2" s="252"/>
      <c r="EWE2" s="263"/>
      <c r="EWG2" s="262"/>
      <c r="EWH2" s="250"/>
      <c r="EWI2" s="251"/>
      <c r="EWJ2" s="252"/>
      <c r="EWK2" s="263"/>
      <c r="EWM2" s="262"/>
      <c r="EWN2" s="250"/>
      <c r="EWO2" s="251"/>
      <c r="EWP2" s="252"/>
      <c r="EWQ2" s="263"/>
      <c r="EWS2" s="262"/>
      <c r="EWT2" s="250"/>
      <c r="EWU2" s="251"/>
      <c r="EWV2" s="252"/>
      <c r="EWW2" s="263"/>
      <c r="EWY2" s="262"/>
      <c r="EWZ2" s="250"/>
      <c r="EXA2" s="251"/>
      <c r="EXB2" s="252"/>
      <c r="EXC2" s="263"/>
      <c r="EXE2" s="262"/>
      <c r="EXF2" s="250"/>
      <c r="EXG2" s="251"/>
      <c r="EXH2" s="252"/>
      <c r="EXI2" s="263"/>
      <c r="EXK2" s="262"/>
      <c r="EXL2" s="250"/>
      <c r="EXM2" s="251"/>
      <c r="EXN2" s="252"/>
      <c r="EXO2" s="263"/>
      <c r="EXQ2" s="262"/>
      <c r="EXR2" s="250"/>
      <c r="EXS2" s="251"/>
      <c r="EXT2" s="252"/>
      <c r="EXU2" s="263"/>
      <c r="EXW2" s="262"/>
      <c r="EXX2" s="250"/>
      <c r="EXY2" s="251"/>
      <c r="EXZ2" s="252"/>
      <c r="EYA2" s="263"/>
      <c r="EYC2" s="262"/>
      <c r="EYD2" s="250"/>
      <c r="EYE2" s="251"/>
      <c r="EYF2" s="252"/>
      <c r="EYG2" s="263"/>
      <c r="EYI2" s="262"/>
      <c r="EYJ2" s="250"/>
      <c r="EYK2" s="251"/>
      <c r="EYL2" s="252"/>
      <c r="EYM2" s="263"/>
      <c r="EYO2" s="262"/>
      <c r="EYP2" s="250"/>
      <c r="EYQ2" s="251"/>
      <c r="EYR2" s="252"/>
      <c r="EYS2" s="263"/>
      <c r="EYU2" s="262"/>
      <c r="EYV2" s="250"/>
      <c r="EYW2" s="251"/>
      <c r="EYX2" s="252"/>
      <c r="EYY2" s="263"/>
      <c r="EZA2" s="262"/>
      <c r="EZB2" s="250"/>
      <c r="EZC2" s="251"/>
      <c r="EZD2" s="252"/>
      <c r="EZE2" s="263"/>
      <c r="EZG2" s="262"/>
      <c r="EZH2" s="250"/>
      <c r="EZI2" s="251"/>
      <c r="EZJ2" s="252"/>
      <c r="EZK2" s="263"/>
      <c r="EZM2" s="262"/>
      <c r="EZN2" s="250"/>
      <c r="EZO2" s="251"/>
      <c r="EZP2" s="252"/>
      <c r="EZQ2" s="263"/>
      <c r="EZS2" s="262"/>
      <c r="EZT2" s="250"/>
      <c r="EZU2" s="251"/>
      <c r="EZV2" s="252"/>
      <c r="EZW2" s="263"/>
      <c r="EZY2" s="262"/>
      <c r="EZZ2" s="250"/>
      <c r="FAA2" s="251"/>
      <c r="FAB2" s="252"/>
      <c r="FAC2" s="263"/>
      <c r="FAE2" s="262"/>
      <c r="FAF2" s="250"/>
      <c r="FAG2" s="251"/>
      <c r="FAH2" s="252"/>
      <c r="FAI2" s="263"/>
      <c r="FAK2" s="262"/>
      <c r="FAL2" s="250"/>
      <c r="FAM2" s="251"/>
      <c r="FAN2" s="252"/>
      <c r="FAO2" s="263"/>
      <c r="FAQ2" s="262"/>
      <c r="FAR2" s="250"/>
      <c r="FAS2" s="251"/>
      <c r="FAT2" s="252"/>
      <c r="FAU2" s="263"/>
      <c r="FAW2" s="262"/>
      <c r="FAX2" s="250"/>
      <c r="FAY2" s="251"/>
      <c r="FAZ2" s="252"/>
      <c r="FBA2" s="263"/>
      <c r="FBC2" s="262"/>
      <c r="FBD2" s="250"/>
      <c r="FBE2" s="251"/>
      <c r="FBF2" s="252"/>
      <c r="FBG2" s="263"/>
      <c r="FBI2" s="262"/>
      <c r="FBJ2" s="250"/>
      <c r="FBK2" s="251"/>
      <c r="FBL2" s="252"/>
      <c r="FBM2" s="263"/>
      <c r="FBO2" s="262"/>
      <c r="FBP2" s="250"/>
      <c r="FBQ2" s="251"/>
      <c r="FBR2" s="252"/>
      <c r="FBS2" s="263"/>
      <c r="FBU2" s="262"/>
      <c r="FBV2" s="250"/>
      <c r="FBW2" s="251"/>
      <c r="FBX2" s="252"/>
      <c r="FBY2" s="263"/>
      <c r="FCA2" s="262"/>
      <c r="FCB2" s="250"/>
      <c r="FCC2" s="251"/>
      <c r="FCD2" s="252"/>
      <c r="FCE2" s="263"/>
      <c r="FCG2" s="262"/>
      <c r="FCH2" s="250"/>
      <c r="FCI2" s="251"/>
      <c r="FCJ2" s="252"/>
      <c r="FCK2" s="263"/>
      <c r="FCM2" s="262"/>
      <c r="FCN2" s="250"/>
      <c r="FCO2" s="251"/>
      <c r="FCP2" s="252"/>
      <c r="FCQ2" s="263"/>
      <c r="FCS2" s="262"/>
      <c r="FCT2" s="250"/>
      <c r="FCU2" s="251"/>
      <c r="FCV2" s="252"/>
      <c r="FCW2" s="263"/>
      <c r="FCY2" s="262"/>
      <c r="FCZ2" s="250"/>
      <c r="FDA2" s="251"/>
      <c r="FDB2" s="252"/>
      <c r="FDC2" s="263"/>
      <c r="FDE2" s="262"/>
      <c r="FDF2" s="250"/>
      <c r="FDG2" s="251"/>
      <c r="FDH2" s="252"/>
      <c r="FDI2" s="263"/>
      <c r="FDK2" s="262"/>
      <c r="FDL2" s="250"/>
      <c r="FDM2" s="251"/>
      <c r="FDN2" s="252"/>
      <c r="FDO2" s="263"/>
      <c r="FDQ2" s="262"/>
      <c r="FDR2" s="250"/>
      <c r="FDS2" s="251"/>
      <c r="FDT2" s="252"/>
      <c r="FDU2" s="263"/>
      <c r="FDW2" s="262"/>
      <c r="FDX2" s="250"/>
      <c r="FDY2" s="251"/>
      <c r="FDZ2" s="252"/>
      <c r="FEA2" s="263"/>
      <c r="FEC2" s="262"/>
      <c r="FED2" s="250"/>
      <c r="FEE2" s="251"/>
      <c r="FEF2" s="252"/>
      <c r="FEG2" s="263"/>
      <c r="FEI2" s="262"/>
      <c r="FEJ2" s="250"/>
      <c r="FEK2" s="251"/>
      <c r="FEL2" s="252"/>
      <c r="FEM2" s="263"/>
      <c r="FEO2" s="262"/>
      <c r="FEP2" s="250"/>
      <c r="FEQ2" s="251"/>
      <c r="FER2" s="252"/>
      <c r="FES2" s="263"/>
      <c r="FEU2" s="262"/>
      <c r="FEV2" s="250"/>
      <c r="FEW2" s="251"/>
      <c r="FEX2" s="252"/>
      <c r="FEY2" s="263"/>
      <c r="FFA2" s="262"/>
      <c r="FFB2" s="250"/>
      <c r="FFC2" s="251"/>
      <c r="FFD2" s="252"/>
      <c r="FFE2" s="263"/>
      <c r="FFG2" s="262"/>
      <c r="FFH2" s="250"/>
      <c r="FFI2" s="251"/>
      <c r="FFJ2" s="252"/>
      <c r="FFK2" s="263"/>
      <c r="FFM2" s="262"/>
      <c r="FFN2" s="250"/>
      <c r="FFO2" s="251"/>
      <c r="FFP2" s="252"/>
      <c r="FFQ2" s="263"/>
      <c r="FFS2" s="262"/>
      <c r="FFT2" s="250"/>
      <c r="FFU2" s="251"/>
      <c r="FFV2" s="252"/>
      <c r="FFW2" s="263"/>
      <c r="FFY2" s="262"/>
      <c r="FFZ2" s="250"/>
      <c r="FGA2" s="251"/>
      <c r="FGB2" s="252"/>
      <c r="FGC2" s="263"/>
      <c r="FGE2" s="262"/>
      <c r="FGF2" s="250"/>
      <c r="FGG2" s="251"/>
      <c r="FGH2" s="252"/>
      <c r="FGI2" s="263"/>
      <c r="FGK2" s="262"/>
      <c r="FGL2" s="250"/>
      <c r="FGM2" s="251"/>
      <c r="FGN2" s="252"/>
      <c r="FGO2" s="263"/>
      <c r="FGQ2" s="262"/>
      <c r="FGR2" s="250"/>
      <c r="FGS2" s="251"/>
      <c r="FGT2" s="252"/>
      <c r="FGU2" s="263"/>
      <c r="FGW2" s="262"/>
      <c r="FGX2" s="250"/>
      <c r="FGY2" s="251"/>
      <c r="FGZ2" s="252"/>
      <c r="FHA2" s="263"/>
      <c r="FHC2" s="262"/>
      <c r="FHD2" s="250"/>
      <c r="FHE2" s="251"/>
      <c r="FHF2" s="252"/>
      <c r="FHG2" s="263"/>
      <c r="FHI2" s="262"/>
      <c r="FHJ2" s="250"/>
      <c r="FHK2" s="251"/>
      <c r="FHL2" s="252"/>
      <c r="FHM2" s="263"/>
      <c r="FHO2" s="262"/>
      <c r="FHP2" s="250"/>
      <c r="FHQ2" s="251"/>
      <c r="FHR2" s="252"/>
      <c r="FHS2" s="263"/>
      <c r="FHU2" s="262"/>
      <c r="FHV2" s="250"/>
      <c r="FHW2" s="251"/>
      <c r="FHX2" s="252"/>
      <c r="FHY2" s="263"/>
      <c r="FIA2" s="262"/>
      <c r="FIB2" s="250"/>
      <c r="FIC2" s="251"/>
      <c r="FID2" s="252"/>
      <c r="FIE2" s="263"/>
      <c r="FIG2" s="262"/>
      <c r="FIH2" s="250"/>
      <c r="FII2" s="251"/>
      <c r="FIJ2" s="252"/>
      <c r="FIK2" s="263"/>
      <c r="FIM2" s="262"/>
      <c r="FIN2" s="250"/>
      <c r="FIO2" s="251"/>
      <c r="FIP2" s="252"/>
      <c r="FIQ2" s="263"/>
      <c r="FIS2" s="262"/>
      <c r="FIT2" s="250"/>
      <c r="FIU2" s="251"/>
      <c r="FIV2" s="252"/>
      <c r="FIW2" s="263"/>
      <c r="FIY2" s="262"/>
      <c r="FIZ2" s="250"/>
      <c r="FJA2" s="251"/>
      <c r="FJB2" s="252"/>
      <c r="FJC2" s="263"/>
      <c r="FJE2" s="262"/>
      <c r="FJF2" s="250"/>
      <c r="FJG2" s="251"/>
      <c r="FJH2" s="252"/>
      <c r="FJI2" s="263"/>
      <c r="FJK2" s="262"/>
      <c r="FJL2" s="250"/>
      <c r="FJM2" s="251"/>
      <c r="FJN2" s="252"/>
      <c r="FJO2" s="263"/>
      <c r="FJQ2" s="262"/>
      <c r="FJR2" s="250"/>
      <c r="FJS2" s="251"/>
      <c r="FJT2" s="252"/>
      <c r="FJU2" s="263"/>
      <c r="FJW2" s="262"/>
      <c r="FJX2" s="250"/>
      <c r="FJY2" s="251"/>
      <c r="FJZ2" s="252"/>
      <c r="FKA2" s="263"/>
      <c r="FKC2" s="262"/>
      <c r="FKD2" s="250"/>
      <c r="FKE2" s="251"/>
      <c r="FKF2" s="252"/>
      <c r="FKG2" s="263"/>
      <c r="FKI2" s="262"/>
      <c r="FKJ2" s="250"/>
      <c r="FKK2" s="251"/>
      <c r="FKL2" s="252"/>
      <c r="FKM2" s="263"/>
      <c r="FKO2" s="262"/>
      <c r="FKP2" s="250"/>
      <c r="FKQ2" s="251"/>
      <c r="FKR2" s="252"/>
      <c r="FKS2" s="263"/>
      <c r="FKU2" s="262"/>
      <c r="FKV2" s="250"/>
      <c r="FKW2" s="251"/>
      <c r="FKX2" s="252"/>
      <c r="FKY2" s="263"/>
      <c r="FLA2" s="262"/>
      <c r="FLB2" s="250"/>
      <c r="FLC2" s="251"/>
      <c r="FLD2" s="252"/>
      <c r="FLE2" s="263"/>
      <c r="FLG2" s="262"/>
      <c r="FLH2" s="250"/>
      <c r="FLI2" s="251"/>
      <c r="FLJ2" s="252"/>
      <c r="FLK2" s="263"/>
      <c r="FLM2" s="262"/>
      <c r="FLN2" s="250"/>
      <c r="FLO2" s="251"/>
      <c r="FLP2" s="252"/>
      <c r="FLQ2" s="263"/>
      <c r="FLS2" s="262"/>
      <c r="FLT2" s="250"/>
      <c r="FLU2" s="251"/>
      <c r="FLV2" s="252"/>
      <c r="FLW2" s="263"/>
      <c r="FLY2" s="262"/>
      <c r="FLZ2" s="250"/>
      <c r="FMA2" s="251"/>
      <c r="FMB2" s="252"/>
      <c r="FMC2" s="263"/>
      <c r="FME2" s="262"/>
      <c r="FMF2" s="250"/>
      <c r="FMG2" s="251"/>
      <c r="FMH2" s="252"/>
      <c r="FMI2" s="263"/>
      <c r="FMK2" s="262"/>
      <c r="FML2" s="250"/>
      <c r="FMM2" s="251"/>
      <c r="FMN2" s="252"/>
      <c r="FMO2" s="263"/>
      <c r="FMQ2" s="262"/>
      <c r="FMR2" s="250"/>
      <c r="FMS2" s="251"/>
      <c r="FMT2" s="252"/>
      <c r="FMU2" s="263"/>
      <c r="FMW2" s="262"/>
      <c r="FMX2" s="250"/>
      <c r="FMY2" s="251"/>
      <c r="FMZ2" s="252"/>
      <c r="FNA2" s="263"/>
      <c r="FNC2" s="262"/>
      <c r="FND2" s="250"/>
      <c r="FNE2" s="251"/>
      <c r="FNF2" s="252"/>
      <c r="FNG2" s="263"/>
      <c r="FNI2" s="262"/>
      <c r="FNJ2" s="250"/>
      <c r="FNK2" s="251"/>
      <c r="FNL2" s="252"/>
      <c r="FNM2" s="263"/>
      <c r="FNO2" s="262"/>
      <c r="FNP2" s="250"/>
      <c r="FNQ2" s="251"/>
      <c r="FNR2" s="252"/>
      <c r="FNS2" s="263"/>
      <c r="FNU2" s="262"/>
      <c r="FNV2" s="250"/>
      <c r="FNW2" s="251"/>
      <c r="FNX2" s="252"/>
      <c r="FNY2" s="263"/>
      <c r="FOA2" s="262"/>
      <c r="FOB2" s="250"/>
      <c r="FOC2" s="251"/>
      <c r="FOD2" s="252"/>
      <c r="FOE2" s="263"/>
      <c r="FOG2" s="262"/>
      <c r="FOH2" s="250"/>
      <c r="FOI2" s="251"/>
      <c r="FOJ2" s="252"/>
      <c r="FOK2" s="263"/>
      <c r="FOM2" s="262"/>
      <c r="FON2" s="250"/>
      <c r="FOO2" s="251"/>
      <c r="FOP2" s="252"/>
      <c r="FOQ2" s="263"/>
      <c r="FOS2" s="262"/>
      <c r="FOT2" s="250"/>
      <c r="FOU2" s="251"/>
      <c r="FOV2" s="252"/>
      <c r="FOW2" s="263"/>
      <c r="FOY2" s="262"/>
      <c r="FOZ2" s="250"/>
      <c r="FPA2" s="251"/>
      <c r="FPB2" s="252"/>
      <c r="FPC2" s="263"/>
      <c r="FPE2" s="262"/>
      <c r="FPF2" s="250"/>
      <c r="FPG2" s="251"/>
      <c r="FPH2" s="252"/>
      <c r="FPI2" s="263"/>
      <c r="FPK2" s="262"/>
      <c r="FPL2" s="250"/>
      <c r="FPM2" s="251"/>
      <c r="FPN2" s="252"/>
      <c r="FPO2" s="263"/>
      <c r="FPQ2" s="262"/>
      <c r="FPR2" s="250"/>
      <c r="FPS2" s="251"/>
      <c r="FPT2" s="252"/>
      <c r="FPU2" s="263"/>
      <c r="FPW2" s="262"/>
      <c r="FPX2" s="250"/>
      <c r="FPY2" s="251"/>
      <c r="FPZ2" s="252"/>
      <c r="FQA2" s="263"/>
      <c r="FQC2" s="262"/>
      <c r="FQD2" s="250"/>
      <c r="FQE2" s="251"/>
      <c r="FQF2" s="252"/>
      <c r="FQG2" s="263"/>
      <c r="FQI2" s="262"/>
      <c r="FQJ2" s="250"/>
      <c r="FQK2" s="251"/>
      <c r="FQL2" s="252"/>
      <c r="FQM2" s="263"/>
      <c r="FQO2" s="262"/>
      <c r="FQP2" s="250"/>
      <c r="FQQ2" s="251"/>
      <c r="FQR2" s="252"/>
      <c r="FQS2" s="263"/>
      <c r="FQU2" s="262"/>
      <c r="FQV2" s="250"/>
      <c r="FQW2" s="251"/>
      <c r="FQX2" s="252"/>
      <c r="FQY2" s="263"/>
      <c r="FRA2" s="262"/>
      <c r="FRB2" s="250"/>
      <c r="FRC2" s="251"/>
      <c r="FRD2" s="252"/>
      <c r="FRE2" s="263"/>
      <c r="FRG2" s="262"/>
      <c r="FRH2" s="250"/>
      <c r="FRI2" s="251"/>
      <c r="FRJ2" s="252"/>
      <c r="FRK2" s="263"/>
      <c r="FRM2" s="262"/>
      <c r="FRN2" s="250"/>
      <c r="FRO2" s="251"/>
      <c r="FRP2" s="252"/>
      <c r="FRQ2" s="263"/>
      <c r="FRS2" s="262"/>
      <c r="FRT2" s="250"/>
      <c r="FRU2" s="251"/>
      <c r="FRV2" s="252"/>
      <c r="FRW2" s="263"/>
      <c r="FRY2" s="262"/>
      <c r="FRZ2" s="250"/>
      <c r="FSA2" s="251"/>
      <c r="FSB2" s="252"/>
      <c r="FSC2" s="263"/>
      <c r="FSE2" s="262"/>
      <c r="FSF2" s="250"/>
      <c r="FSG2" s="251"/>
      <c r="FSH2" s="252"/>
      <c r="FSI2" s="263"/>
      <c r="FSK2" s="262"/>
      <c r="FSL2" s="250"/>
      <c r="FSM2" s="251"/>
      <c r="FSN2" s="252"/>
      <c r="FSO2" s="263"/>
      <c r="FSQ2" s="262"/>
      <c r="FSR2" s="250"/>
      <c r="FSS2" s="251"/>
      <c r="FST2" s="252"/>
      <c r="FSU2" s="263"/>
      <c r="FSW2" s="262"/>
      <c r="FSX2" s="250"/>
      <c r="FSY2" s="251"/>
      <c r="FSZ2" s="252"/>
      <c r="FTA2" s="263"/>
      <c r="FTC2" s="262"/>
      <c r="FTD2" s="250"/>
      <c r="FTE2" s="251"/>
      <c r="FTF2" s="252"/>
      <c r="FTG2" s="263"/>
      <c r="FTI2" s="262"/>
      <c r="FTJ2" s="250"/>
      <c r="FTK2" s="251"/>
      <c r="FTL2" s="252"/>
      <c r="FTM2" s="263"/>
      <c r="FTO2" s="262"/>
      <c r="FTP2" s="250"/>
      <c r="FTQ2" s="251"/>
      <c r="FTR2" s="252"/>
      <c r="FTS2" s="263"/>
      <c r="FTU2" s="262"/>
      <c r="FTV2" s="250"/>
      <c r="FTW2" s="251"/>
      <c r="FTX2" s="252"/>
      <c r="FTY2" s="263"/>
      <c r="FUA2" s="262"/>
      <c r="FUB2" s="250"/>
      <c r="FUC2" s="251"/>
      <c r="FUD2" s="252"/>
      <c r="FUE2" s="263"/>
      <c r="FUG2" s="262"/>
      <c r="FUH2" s="250"/>
      <c r="FUI2" s="251"/>
      <c r="FUJ2" s="252"/>
      <c r="FUK2" s="263"/>
      <c r="FUM2" s="262"/>
      <c r="FUN2" s="250"/>
      <c r="FUO2" s="251"/>
      <c r="FUP2" s="252"/>
      <c r="FUQ2" s="263"/>
      <c r="FUS2" s="262"/>
      <c r="FUT2" s="250"/>
      <c r="FUU2" s="251"/>
      <c r="FUV2" s="252"/>
      <c r="FUW2" s="263"/>
      <c r="FUY2" s="262"/>
      <c r="FUZ2" s="250"/>
      <c r="FVA2" s="251"/>
      <c r="FVB2" s="252"/>
      <c r="FVC2" s="263"/>
      <c r="FVE2" s="262"/>
      <c r="FVF2" s="250"/>
      <c r="FVG2" s="251"/>
      <c r="FVH2" s="252"/>
      <c r="FVI2" s="263"/>
      <c r="FVK2" s="262"/>
      <c r="FVL2" s="250"/>
      <c r="FVM2" s="251"/>
      <c r="FVN2" s="252"/>
      <c r="FVO2" s="263"/>
      <c r="FVQ2" s="262"/>
      <c r="FVR2" s="250"/>
      <c r="FVS2" s="251"/>
      <c r="FVT2" s="252"/>
      <c r="FVU2" s="263"/>
      <c r="FVW2" s="262"/>
      <c r="FVX2" s="250"/>
      <c r="FVY2" s="251"/>
      <c r="FVZ2" s="252"/>
      <c r="FWA2" s="263"/>
      <c r="FWC2" s="262"/>
      <c r="FWD2" s="250"/>
      <c r="FWE2" s="251"/>
      <c r="FWF2" s="252"/>
      <c r="FWG2" s="263"/>
      <c r="FWI2" s="262"/>
      <c r="FWJ2" s="250"/>
      <c r="FWK2" s="251"/>
      <c r="FWL2" s="252"/>
      <c r="FWM2" s="263"/>
      <c r="FWO2" s="262"/>
      <c r="FWP2" s="250"/>
      <c r="FWQ2" s="251"/>
      <c r="FWR2" s="252"/>
      <c r="FWS2" s="263"/>
      <c r="FWU2" s="262"/>
      <c r="FWV2" s="250"/>
      <c r="FWW2" s="251"/>
      <c r="FWX2" s="252"/>
      <c r="FWY2" s="263"/>
      <c r="FXA2" s="262"/>
      <c r="FXB2" s="250"/>
      <c r="FXC2" s="251"/>
      <c r="FXD2" s="252"/>
      <c r="FXE2" s="263"/>
      <c r="FXG2" s="262"/>
      <c r="FXH2" s="250"/>
      <c r="FXI2" s="251"/>
      <c r="FXJ2" s="252"/>
      <c r="FXK2" s="263"/>
      <c r="FXM2" s="262"/>
      <c r="FXN2" s="250"/>
      <c r="FXO2" s="251"/>
      <c r="FXP2" s="252"/>
      <c r="FXQ2" s="263"/>
      <c r="FXS2" s="262"/>
      <c r="FXT2" s="250"/>
      <c r="FXU2" s="251"/>
      <c r="FXV2" s="252"/>
      <c r="FXW2" s="263"/>
      <c r="FXY2" s="262"/>
      <c r="FXZ2" s="250"/>
      <c r="FYA2" s="251"/>
      <c r="FYB2" s="252"/>
      <c r="FYC2" s="263"/>
      <c r="FYE2" s="262"/>
      <c r="FYF2" s="250"/>
      <c r="FYG2" s="251"/>
      <c r="FYH2" s="252"/>
      <c r="FYI2" s="263"/>
      <c r="FYK2" s="262"/>
      <c r="FYL2" s="250"/>
      <c r="FYM2" s="251"/>
      <c r="FYN2" s="252"/>
      <c r="FYO2" s="263"/>
      <c r="FYQ2" s="262"/>
      <c r="FYR2" s="250"/>
      <c r="FYS2" s="251"/>
      <c r="FYT2" s="252"/>
      <c r="FYU2" s="263"/>
      <c r="FYW2" s="262"/>
      <c r="FYX2" s="250"/>
      <c r="FYY2" s="251"/>
      <c r="FYZ2" s="252"/>
      <c r="FZA2" s="263"/>
      <c r="FZC2" s="262"/>
      <c r="FZD2" s="250"/>
      <c r="FZE2" s="251"/>
      <c r="FZF2" s="252"/>
      <c r="FZG2" s="263"/>
      <c r="FZI2" s="262"/>
      <c r="FZJ2" s="250"/>
      <c r="FZK2" s="251"/>
      <c r="FZL2" s="252"/>
      <c r="FZM2" s="263"/>
      <c r="FZO2" s="262"/>
      <c r="FZP2" s="250"/>
      <c r="FZQ2" s="251"/>
      <c r="FZR2" s="252"/>
      <c r="FZS2" s="263"/>
      <c r="FZU2" s="262"/>
      <c r="FZV2" s="250"/>
      <c r="FZW2" s="251"/>
      <c r="FZX2" s="252"/>
      <c r="FZY2" s="263"/>
      <c r="GAA2" s="262"/>
      <c r="GAB2" s="250"/>
      <c r="GAC2" s="251"/>
      <c r="GAD2" s="252"/>
      <c r="GAE2" s="263"/>
      <c r="GAG2" s="262"/>
      <c r="GAH2" s="250"/>
      <c r="GAI2" s="251"/>
      <c r="GAJ2" s="252"/>
      <c r="GAK2" s="263"/>
      <c r="GAM2" s="262"/>
      <c r="GAN2" s="250"/>
      <c r="GAO2" s="251"/>
      <c r="GAP2" s="252"/>
      <c r="GAQ2" s="263"/>
      <c r="GAS2" s="262"/>
      <c r="GAT2" s="250"/>
      <c r="GAU2" s="251"/>
      <c r="GAV2" s="252"/>
      <c r="GAW2" s="263"/>
      <c r="GAY2" s="262"/>
      <c r="GAZ2" s="250"/>
      <c r="GBA2" s="251"/>
      <c r="GBB2" s="252"/>
      <c r="GBC2" s="263"/>
      <c r="GBE2" s="262"/>
      <c r="GBF2" s="250"/>
      <c r="GBG2" s="251"/>
      <c r="GBH2" s="252"/>
      <c r="GBI2" s="263"/>
      <c r="GBK2" s="262"/>
      <c r="GBL2" s="250"/>
      <c r="GBM2" s="251"/>
      <c r="GBN2" s="252"/>
      <c r="GBO2" s="263"/>
      <c r="GBQ2" s="262"/>
      <c r="GBR2" s="250"/>
      <c r="GBS2" s="251"/>
      <c r="GBT2" s="252"/>
      <c r="GBU2" s="263"/>
      <c r="GBW2" s="262"/>
      <c r="GBX2" s="250"/>
      <c r="GBY2" s="251"/>
      <c r="GBZ2" s="252"/>
      <c r="GCA2" s="263"/>
      <c r="GCC2" s="262"/>
      <c r="GCD2" s="250"/>
      <c r="GCE2" s="251"/>
      <c r="GCF2" s="252"/>
      <c r="GCG2" s="263"/>
      <c r="GCI2" s="262"/>
      <c r="GCJ2" s="250"/>
      <c r="GCK2" s="251"/>
      <c r="GCL2" s="252"/>
      <c r="GCM2" s="263"/>
      <c r="GCO2" s="262"/>
      <c r="GCP2" s="250"/>
      <c r="GCQ2" s="251"/>
      <c r="GCR2" s="252"/>
      <c r="GCS2" s="263"/>
      <c r="GCU2" s="262"/>
      <c r="GCV2" s="250"/>
      <c r="GCW2" s="251"/>
      <c r="GCX2" s="252"/>
      <c r="GCY2" s="263"/>
      <c r="GDA2" s="262"/>
      <c r="GDB2" s="250"/>
      <c r="GDC2" s="251"/>
      <c r="GDD2" s="252"/>
      <c r="GDE2" s="263"/>
      <c r="GDG2" s="262"/>
      <c r="GDH2" s="250"/>
      <c r="GDI2" s="251"/>
      <c r="GDJ2" s="252"/>
      <c r="GDK2" s="263"/>
      <c r="GDM2" s="262"/>
      <c r="GDN2" s="250"/>
      <c r="GDO2" s="251"/>
      <c r="GDP2" s="252"/>
      <c r="GDQ2" s="263"/>
      <c r="GDS2" s="262"/>
      <c r="GDT2" s="250"/>
      <c r="GDU2" s="251"/>
      <c r="GDV2" s="252"/>
      <c r="GDW2" s="263"/>
      <c r="GDY2" s="262"/>
      <c r="GDZ2" s="250"/>
      <c r="GEA2" s="251"/>
      <c r="GEB2" s="252"/>
      <c r="GEC2" s="263"/>
      <c r="GEE2" s="262"/>
      <c r="GEF2" s="250"/>
      <c r="GEG2" s="251"/>
      <c r="GEH2" s="252"/>
      <c r="GEI2" s="263"/>
      <c r="GEK2" s="262"/>
      <c r="GEL2" s="250"/>
      <c r="GEM2" s="251"/>
      <c r="GEN2" s="252"/>
      <c r="GEO2" s="263"/>
      <c r="GEQ2" s="262"/>
      <c r="GER2" s="250"/>
      <c r="GES2" s="251"/>
      <c r="GET2" s="252"/>
      <c r="GEU2" s="263"/>
      <c r="GEW2" s="262"/>
      <c r="GEX2" s="250"/>
      <c r="GEY2" s="251"/>
      <c r="GEZ2" s="252"/>
      <c r="GFA2" s="263"/>
      <c r="GFC2" s="262"/>
      <c r="GFD2" s="250"/>
      <c r="GFE2" s="251"/>
      <c r="GFF2" s="252"/>
      <c r="GFG2" s="263"/>
      <c r="GFI2" s="262"/>
      <c r="GFJ2" s="250"/>
      <c r="GFK2" s="251"/>
      <c r="GFL2" s="252"/>
      <c r="GFM2" s="263"/>
      <c r="GFO2" s="262"/>
      <c r="GFP2" s="250"/>
      <c r="GFQ2" s="251"/>
      <c r="GFR2" s="252"/>
      <c r="GFS2" s="263"/>
      <c r="GFU2" s="262"/>
      <c r="GFV2" s="250"/>
      <c r="GFW2" s="251"/>
      <c r="GFX2" s="252"/>
      <c r="GFY2" s="263"/>
      <c r="GGA2" s="262"/>
      <c r="GGB2" s="250"/>
      <c r="GGC2" s="251"/>
      <c r="GGD2" s="252"/>
      <c r="GGE2" s="263"/>
      <c r="GGG2" s="262"/>
      <c r="GGH2" s="250"/>
      <c r="GGI2" s="251"/>
      <c r="GGJ2" s="252"/>
      <c r="GGK2" s="263"/>
      <c r="GGM2" s="262"/>
      <c r="GGN2" s="250"/>
      <c r="GGO2" s="251"/>
      <c r="GGP2" s="252"/>
      <c r="GGQ2" s="263"/>
      <c r="GGS2" s="262"/>
      <c r="GGT2" s="250"/>
      <c r="GGU2" s="251"/>
      <c r="GGV2" s="252"/>
      <c r="GGW2" s="263"/>
      <c r="GGY2" s="262"/>
      <c r="GGZ2" s="250"/>
      <c r="GHA2" s="251"/>
      <c r="GHB2" s="252"/>
      <c r="GHC2" s="263"/>
      <c r="GHE2" s="262"/>
      <c r="GHF2" s="250"/>
      <c r="GHG2" s="251"/>
      <c r="GHH2" s="252"/>
      <c r="GHI2" s="263"/>
      <c r="GHK2" s="262"/>
      <c r="GHL2" s="250"/>
      <c r="GHM2" s="251"/>
      <c r="GHN2" s="252"/>
      <c r="GHO2" s="263"/>
      <c r="GHQ2" s="262"/>
      <c r="GHR2" s="250"/>
      <c r="GHS2" s="251"/>
      <c r="GHT2" s="252"/>
      <c r="GHU2" s="263"/>
      <c r="GHW2" s="262"/>
      <c r="GHX2" s="250"/>
      <c r="GHY2" s="251"/>
      <c r="GHZ2" s="252"/>
      <c r="GIA2" s="263"/>
      <c r="GIC2" s="262"/>
      <c r="GID2" s="250"/>
      <c r="GIE2" s="251"/>
      <c r="GIF2" s="252"/>
      <c r="GIG2" s="263"/>
      <c r="GII2" s="262"/>
      <c r="GIJ2" s="250"/>
      <c r="GIK2" s="251"/>
      <c r="GIL2" s="252"/>
      <c r="GIM2" s="263"/>
      <c r="GIO2" s="262"/>
      <c r="GIP2" s="250"/>
      <c r="GIQ2" s="251"/>
      <c r="GIR2" s="252"/>
      <c r="GIS2" s="263"/>
      <c r="GIU2" s="262"/>
      <c r="GIV2" s="250"/>
      <c r="GIW2" s="251"/>
      <c r="GIX2" s="252"/>
      <c r="GIY2" s="263"/>
      <c r="GJA2" s="262"/>
      <c r="GJB2" s="250"/>
      <c r="GJC2" s="251"/>
      <c r="GJD2" s="252"/>
      <c r="GJE2" s="263"/>
      <c r="GJG2" s="262"/>
      <c r="GJH2" s="250"/>
      <c r="GJI2" s="251"/>
      <c r="GJJ2" s="252"/>
      <c r="GJK2" s="263"/>
      <c r="GJM2" s="262"/>
      <c r="GJN2" s="250"/>
      <c r="GJO2" s="251"/>
      <c r="GJP2" s="252"/>
      <c r="GJQ2" s="263"/>
      <c r="GJS2" s="262"/>
      <c r="GJT2" s="250"/>
      <c r="GJU2" s="251"/>
      <c r="GJV2" s="252"/>
      <c r="GJW2" s="263"/>
      <c r="GJY2" s="262"/>
      <c r="GJZ2" s="250"/>
      <c r="GKA2" s="251"/>
      <c r="GKB2" s="252"/>
      <c r="GKC2" s="263"/>
      <c r="GKE2" s="262"/>
      <c r="GKF2" s="250"/>
      <c r="GKG2" s="251"/>
      <c r="GKH2" s="252"/>
      <c r="GKI2" s="263"/>
      <c r="GKK2" s="262"/>
      <c r="GKL2" s="250"/>
      <c r="GKM2" s="251"/>
      <c r="GKN2" s="252"/>
      <c r="GKO2" s="263"/>
      <c r="GKQ2" s="262"/>
      <c r="GKR2" s="250"/>
      <c r="GKS2" s="251"/>
      <c r="GKT2" s="252"/>
      <c r="GKU2" s="263"/>
      <c r="GKW2" s="262"/>
      <c r="GKX2" s="250"/>
      <c r="GKY2" s="251"/>
      <c r="GKZ2" s="252"/>
      <c r="GLA2" s="263"/>
      <c r="GLC2" s="262"/>
      <c r="GLD2" s="250"/>
      <c r="GLE2" s="251"/>
      <c r="GLF2" s="252"/>
      <c r="GLG2" s="263"/>
      <c r="GLI2" s="262"/>
      <c r="GLJ2" s="250"/>
      <c r="GLK2" s="251"/>
      <c r="GLL2" s="252"/>
      <c r="GLM2" s="263"/>
      <c r="GLO2" s="262"/>
      <c r="GLP2" s="250"/>
      <c r="GLQ2" s="251"/>
      <c r="GLR2" s="252"/>
      <c r="GLS2" s="263"/>
      <c r="GLU2" s="262"/>
      <c r="GLV2" s="250"/>
      <c r="GLW2" s="251"/>
      <c r="GLX2" s="252"/>
      <c r="GLY2" s="263"/>
      <c r="GMA2" s="262"/>
      <c r="GMB2" s="250"/>
      <c r="GMC2" s="251"/>
      <c r="GMD2" s="252"/>
      <c r="GME2" s="263"/>
      <c r="GMG2" s="262"/>
      <c r="GMH2" s="250"/>
      <c r="GMI2" s="251"/>
      <c r="GMJ2" s="252"/>
      <c r="GMK2" s="263"/>
      <c r="GMM2" s="262"/>
      <c r="GMN2" s="250"/>
      <c r="GMO2" s="251"/>
      <c r="GMP2" s="252"/>
      <c r="GMQ2" s="263"/>
      <c r="GMS2" s="262"/>
      <c r="GMT2" s="250"/>
      <c r="GMU2" s="251"/>
      <c r="GMV2" s="252"/>
      <c r="GMW2" s="263"/>
      <c r="GMY2" s="262"/>
      <c r="GMZ2" s="250"/>
      <c r="GNA2" s="251"/>
      <c r="GNB2" s="252"/>
      <c r="GNC2" s="263"/>
      <c r="GNE2" s="262"/>
      <c r="GNF2" s="250"/>
      <c r="GNG2" s="251"/>
      <c r="GNH2" s="252"/>
      <c r="GNI2" s="263"/>
      <c r="GNK2" s="262"/>
      <c r="GNL2" s="250"/>
      <c r="GNM2" s="251"/>
      <c r="GNN2" s="252"/>
      <c r="GNO2" s="263"/>
      <c r="GNQ2" s="262"/>
      <c r="GNR2" s="250"/>
      <c r="GNS2" s="251"/>
      <c r="GNT2" s="252"/>
      <c r="GNU2" s="263"/>
      <c r="GNW2" s="262"/>
      <c r="GNX2" s="250"/>
      <c r="GNY2" s="251"/>
      <c r="GNZ2" s="252"/>
      <c r="GOA2" s="263"/>
      <c r="GOC2" s="262"/>
      <c r="GOD2" s="250"/>
      <c r="GOE2" s="251"/>
      <c r="GOF2" s="252"/>
      <c r="GOG2" s="263"/>
      <c r="GOI2" s="262"/>
      <c r="GOJ2" s="250"/>
      <c r="GOK2" s="251"/>
      <c r="GOL2" s="252"/>
      <c r="GOM2" s="263"/>
      <c r="GOO2" s="262"/>
      <c r="GOP2" s="250"/>
      <c r="GOQ2" s="251"/>
      <c r="GOR2" s="252"/>
      <c r="GOS2" s="263"/>
      <c r="GOU2" s="262"/>
      <c r="GOV2" s="250"/>
      <c r="GOW2" s="251"/>
      <c r="GOX2" s="252"/>
      <c r="GOY2" s="263"/>
      <c r="GPA2" s="262"/>
      <c r="GPB2" s="250"/>
      <c r="GPC2" s="251"/>
      <c r="GPD2" s="252"/>
      <c r="GPE2" s="263"/>
      <c r="GPG2" s="262"/>
      <c r="GPH2" s="250"/>
      <c r="GPI2" s="251"/>
      <c r="GPJ2" s="252"/>
      <c r="GPK2" s="263"/>
      <c r="GPM2" s="262"/>
      <c r="GPN2" s="250"/>
      <c r="GPO2" s="251"/>
      <c r="GPP2" s="252"/>
      <c r="GPQ2" s="263"/>
      <c r="GPS2" s="262"/>
      <c r="GPT2" s="250"/>
      <c r="GPU2" s="251"/>
      <c r="GPV2" s="252"/>
      <c r="GPW2" s="263"/>
      <c r="GPY2" s="262"/>
      <c r="GPZ2" s="250"/>
      <c r="GQA2" s="251"/>
      <c r="GQB2" s="252"/>
      <c r="GQC2" s="263"/>
      <c r="GQE2" s="262"/>
      <c r="GQF2" s="250"/>
      <c r="GQG2" s="251"/>
      <c r="GQH2" s="252"/>
      <c r="GQI2" s="263"/>
      <c r="GQK2" s="262"/>
      <c r="GQL2" s="250"/>
      <c r="GQM2" s="251"/>
      <c r="GQN2" s="252"/>
      <c r="GQO2" s="263"/>
      <c r="GQQ2" s="262"/>
      <c r="GQR2" s="250"/>
      <c r="GQS2" s="251"/>
      <c r="GQT2" s="252"/>
      <c r="GQU2" s="263"/>
      <c r="GQW2" s="262"/>
      <c r="GQX2" s="250"/>
      <c r="GQY2" s="251"/>
      <c r="GQZ2" s="252"/>
      <c r="GRA2" s="263"/>
      <c r="GRC2" s="262"/>
      <c r="GRD2" s="250"/>
      <c r="GRE2" s="251"/>
      <c r="GRF2" s="252"/>
      <c r="GRG2" s="263"/>
      <c r="GRI2" s="262"/>
      <c r="GRJ2" s="250"/>
      <c r="GRK2" s="251"/>
      <c r="GRL2" s="252"/>
      <c r="GRM2" s="263"/>
      <c r="GRO2" s="262"/>
      <c r="GRP2" s="250"/>
      <c r="GRQ2" s="251"/>
      <c r="GRR2" s="252"/>
      <c r="GRS2" s="263"/>
      <c r="GRU2" s="262"/>
      <c r="GRV2" s="250"/>
      <c r="GRW2" s="251"/>
      <c r="GRX2" s="252"/>
      <c r="GRY2" s="263"/>
      <c r="GSA2" s="262"/>
      <c r="GSB2" s="250"/>
      <c r="GSC2" s="251"/>
      <c r="GSD2" s="252"/>
      <c r="GSE2" s="263"/>
      <c r="GSG2" s="262"/>
      <c r="GSH2" s="250"/>
      <c r="GSI2" s="251"/>
      <c r="GSJ2" s="252"/>
      <c r="GSK2" s="263"/>
      <c r="GSM2" s="262"/>
      <c r="GSN2" s="250"/>
      <c r="GSO2" s="251"/>
      <c r="GSP2" s="252"/>
      <c r="GSQ2" s="263"/>
      <c r="GSS2" s="262"/>
      <c r="GST2" s="250"/>
      <c r="GSU2" s="251"/>
      <c r="GSV2" s="252"/>
      <c r="GSW2" s="263"/>
      <c r="GSY2" s="262"/>
      <c r="GSZ2" s="250"/>
      <c r="GTA2" s="251"/>
      <c r="GTB2" s="252"/>
      <c r="GTC2" s="263"/>
      <c r="GTE2" s="262"/>
      <c r="GTF2" s="250"/>
      <c r="GTG2" s="251"/>
      <c r="GTH2" s="252"/>
      <c r="GTI2" s="263"/>
      <c r="GTK2" s="262"/>
      <c r="GTL2" s="250"/>
      <c r="GTM2" s="251"/>
      <c r="GTN2" s="252"/>
      <c r="GTO2" s="263"/>
      <c r="GTQ2" s="262"/>
      <c r="GTR2" s="250"/>
      <c r="GTS2" s="251"/>
      <c r="GTT2" s="252"/>
      <c r="GTU2" s="263"/>
      <c r="GTW2" s="262"/>
      <c r="GTX2" s="250"/>
      <c r="GTY2" s="251"/>
      <c r="GTZ2" s="252"/>
      <c r="GUA2" s="263"/>
      <c r="GUC2" s="262"/>
      <c r="GUD2" s="250"/>
      <c r="GUE2" s="251"/>
      <c r="GUF2" s="252"/>
      <c r="GUG2" s="263"/>
      <c r="GUI2" s="262"/>
      <c r="GUJ2" s="250"/>
      <c r="GUK2" s="251"/>
      <c r="GUL2" s="252"/>
      <c r="GUM2" s="263"/>
      <c r="GUO2" s="262"/>
      <c r="GUP2" s="250"/>
      <c r="GUQ2" s="251"/>
      <c r="GUR2" s="252"/>
      <c r="GUS2" s="263"/>
      <c r="GUU2" s="262"/>
      <c r="GUV2" s="250"/>
      <c r="GUW2" s="251"/>
      <c r="GUX2" s="252"/>
      <c r="GUY2" s="263"/>
      <c r="GVA2" s="262"/>
      <c r="GVB2" s="250"/>
      <c r="GVC2" s="251"/>
      <c r="GVD2" s="252"/>
      <c r="GVE2" s="263"/>
      <c r="GVG2" s="262"/>
      <c r="GVH2" s="250"/>
      <c r="GVI2" s="251"/>
      <c r="GVJ2" s="252"/>
      <c r="GVK2" s="263"/>
      <c r="GVM2" s="262"/>
      <c r="GVN2" s="250"/>
      <c r="GVO2" s="251"/>
      <c r="GVP2" s="252"/>
      <c r="GVQ2" s="263"/>
      <c r="GVS2" s="262"/>
      <c r="GVT2" s="250"/>
      <c r="GVU2" s="251"/>
      <c r="GVV2" s="252"/>
      <c r="GVW2" s="263"/>
      <c r="GVY2" s="262"/>
      <c r="GVZ2" s="250"/>
      <c r="GWA2" s="251"/>
      <c r="GWB2" s="252"/>
      <c r="GWC2" s="263"/>
      <c r="GWE2" s="262"/>
      <c r="GWF2" s="250"/>
      <c r="GWG2" s="251"/>
      <c r="GWH2" s="252"/>
      <c r="GWI2" s="263"/>
      <c r="GWK2" s="262"/>
      <c r="GWL2" s="250"/>
      <c r="GWM2" s="251"/>
      <c r="GWN2" s="252"/>
      <c r="GWO2" s="263"/>
      <c r="GWQ2" s="262"/>
      <c r="GWR2" s="250"/>
      <c r="GWS2" s="251"/>
      <c r="GWT2" s="252"/>
      <c r="GWU2" s="263"/>
      <c r="GWW2" s="262"/>
      <c r="GWX2" s="250"/>
      <c r="GWY2" s="251"/>
      <c r="GWZ2" s="252"/>
      <c r="GXA2" s="263"/>
      <c r="GXC2" s="262"/>
      <c r="GXD2" s="250"/>
      <c r="GXE2" s="251"/>
      <c r="GXF2" s="252"/>
      <c r="GXG2" s="263"/>
      <c r="GXI2" s="262"/>
      <c r="GXJ2" s="250"/>
      <c r="GXK2" s="251"/>
      <c r="GXL2" s="252"/>
      <c r="GXM2" s="263"/>
      <c r="GXO2" s="262"/>
      <c r="GXP2" s="250"/>
      <c r="GXQ2" s="251"/>
      <c r="GXR2" s="252"/>
      <c r="GXS2" s="263"/>
      <c r="GXU2" s="262"/>
      <c r="GXV2" s="250"/>
      <c r="GXW2" s="251"/>
      <c r="GXX2" s="252"/>
      <c r="GXY2" s="263"/>
      <c r="GYA2" s="262"/>
      <c r="GYB2" s="250"/>
      <c r="GYC2" s="251"/>
      <c r="GYD2" s="252"/>
      <c r="GYE2" s="263"/>
      <c r="GYG2" s="262"/>
      <c r="GYH2" s="250"/>
      <c r="GYI2" s="251"/>
      <c r="GYJ2" s="252"/>
      <c r="GYK2" s="263"/>
      <c r="GYM2" s="262"/>
      <c r="GYN2" s="250"/>
      <c r="GYO2" s="251"/>
      <c r="GYP2" s="252"/>
      <c r="GYQ2" s="263"/>
      <c r="GYS2" s="262"/>
      <c r="GYT2" s="250"/>
      <c r="GYU2" s="251"/>
      <c r="GYV2" s="252"/>
      <c r="GYW2" s="263"/>
      <c r="GYY2" s="262"/>
      <c r="GYZ2" s="250"/>
      <c r="GZA2" s="251"/>
      <c r="GZB2" s="252"/>
      <c r="GZC2" s="263"/>
      <c r="GZE2" s="262"/>
      <c r="GZF2" s="250"/>
      <c r="GZG2" s="251"/>
      <c r="GZH2" s="252"/>
      <c r="GZI2" s="263"/>
      <c r="GZK2" s="262"/>
      <c r="GZL2" s="250"/>
      <c r="GZM2" s="251"/>
      <c r="GZN2" s="252"/>
      <c r="GZO2" s="263"/>
      <c r="GZQ2" s="262"/>
      <c r="GZR2" s="250"/>
      <c r="GZS2" s="251"/>
      <c r="GZT2" s="252"/>
      <c r="GZU2" s="263"/>
      <c r="GZW2" s="262"/>
      <c r="GZX2" s="250"/>
      <c r="GZY2" s="251"/>
      <c r="GZZ2" s="252"/>
      <c r="HAA2" s="263"/>
      <c r="HAC2" s="262"/>
      <c r="HAD2" s="250"/>
      <c r="HAE2" s="251"/>
      <c r="HAF2" s="252"/>
      <c r="HAG2" s="263"/>
      <c r="HAI2" s="262"/>
      <c r="HAJ2" s="250"/>
      <c r="HAK2" s="251"/>
      <c r="HAL2" s="252"/>
      <c r="HAM2" s="263"/>
      <c r="HAO2" s="262"/>
      <c r="HAP2" s="250"/>
      <c r="HAQ2" s="251"/>
      <c r="HAR2" s="252"/>
      <c r="HAS2" s="263"/>
      <c r="HAU2" s="262"/>
      <c r="HAV2" s="250"/>
      <c r="HAW2" s="251"/>
      <c r="HAX2" s="252"/>
      <c r="HAY2" s="263"/>
      <c r="HBA2" s="262"/>
      <c r="HBB2" s="250"/>
      <c r="HBC2" s="251"/>
      <c r="HBD2" s="252"/>
      <c r="HBE2" s="263"/>
      <c r="HBG2" s="262"/>
      <c r="HBH2" s="250"/>
      <c r="HBI2" s="251"/>
      <c r="HBJ2" s="252"/>
      <c r="HBK2" s="263"/>
      <c r="HBM2" s="262"/>
      <c r="HBN2" s="250"/>
      <c r="HBO2" s="251"/>
      <c r="HBP2" s="252"/>
      <c r="HBQ2" s="263"/>
      <c r="HBS2" s="262"/>
      <c r="HBT2" s="250"/>
      <c r="HBU2" s="251"/>
      <c r="HBV2" s="252"/>
      <c r="HBW2" s="263"/>
      <c r="HBY2" s="262"/>
      <c r="HBZ2" s="250"/>
      <c r="HCA2" s="251"/>
      <c r="HCB2" s="252"/>
      <c r="HCC2" s="263"/>
      <c r="HCE2" s="262"/>
      <c r="HCF2" s="250"/>
      <c r="HCG2" s="251"/>
      <c r="HCH2" s="252"/>
      <c r="HCI2" s="263"/>
      <c r="HCK2" s="262"/>
      <c r="HCL2" s="250"/>
      <c r="HCM2" s="251"/>
      <c r="HCN2" s="252"/>
      <c r="HCO2" s="263"/>
      <c r="HCQ2" s="262"/>
      <c r="HCR2" s="250"/>
      <c r="HCS2" s="251"/>
      <c r="HCT2" s="252"/>
      <c r="HCU2" s="263"/>
      <c r="HCW2" s="262"/>
      <c r="HCX2" s="250"/>
      <c r="HCY2" s="251"/>
      <c r="HCZ2" s="252"/>
      <c r="HDA2" s="263"/>
      <c r="HDC2" s="262"/>
      <c r="HDD2" s="250"/>
      <c r="HDE2" s="251"/>
      <c r="HDF2" s="252"/>
      <c r="HDG2" s="263"/>
      <c r="HDI2" s="262"/>
      <c r="HDJ2" s="250"/>
      <c r="HDK2" s="251"/>
      <c r="HDL2" s="252"/>
      <c r="HDM2" s="263"/>
      <c r="HDO2" s="262"/>
      <c r="HDP2" s="250"/>
      <c r="HDQ2" s="251"/>
      <c r="HDR2" s="252"/>
      <c r="HDS2" s="263"/>
      <c r="HDU2" s="262"/>
      <c r="HDV2" s="250"/>
      <c r="HDW2" s="251"/>
      <c r="HDX2" s="252"/>
      <c r="HDY2" s="263"/>
      <c r="HEA2" s="262"/>
      <c r="HEB2" s="250"/>
      <c r="HEC2" s="251"/>
      <c r="HED2" s="252"/>
      <c r="HEE2" s="263"/>
      <c r="HEG2" s="262"/>
      <c r="HEH2" s="250"/>
      <c r="HEI2" s="251"/>
      <c r="HEJ2" s="252"/>
      <c r="HEK2" s="263"/>
      <c r="HEM2" s="262"/>
      <c r="HEN2" s="250"/>
      <c r="HEO2" s="251"/>
      <c r="HEP2" s="252"/>
      <c r="HEQ2" s="263"/>
      <c r="HES2" s="262"/>
      <c r="HET2" s="250"/>
      <c r="HEU2" s="251"/>
      <c r="HEV2" s="252"/>
      <c r="HEW2" s="263"/>
      <c r="HEY2" s="262"/>
      <c r="HEZ2" s="250"/>
      <c r="HFA2" s="251"/>
      <c r="HFB2" s="252"/>
      <c r="HFC2" s="263"/>
      <c r="HFE2" s="262"/>
      <c r="HFF2" s="250"/>
      <c r="HFG2" s="251"/>
      <c r="HFH2" s="252"/>
      <c r="HFI2" s="263"/>
      <c r="HFK2" s="262"/>
      <c r="HFL2" s="250"/>
      <c r="HFM2" s="251"/>
      <c r="HFN2" s="252"/>
      <c r="HFO2" s="263"/>
      <c r="HFQ2" s="262"/>
      <c r="HFR2" s="250"/>
      <c r="HFS2" s="251"/>
      <c r="HFT2" s="252"/>
      <c r="HFU2" s="263"/>
      <c r="HFW2" s="262"/>
      <c r="HFX2" s="250"/>
      <c r="HFY2" s="251"/>
      <c r="HFZ2" s="252"/>
      <c r="HGA2" s="263"/>
      <c r="HGC2" s="262"/>
      <c r="HGD2" s="250"/>
      <c r="HGE2" s="251"/>
      <c r="HGF2" s="252"/>
      <c r="HGG2" s="263"/>
      <c r="HGI2" s="262"/>
      <c r="HGJ2" s="250"/>
      <c r="HGK2" s="251"/>
      <c r="HGL2" s="252"/>
      <c r="HGM2" s="263"/>
      <c r="HGO2" s="262"/>
      <c r="HGP2" s="250"/>
      <c r="HGQ2" s="251"/>
      <c r="HGR2" s="252"/>
      <c r="HGS2" s="263"/>
      <c r="HGU2" s="262"/>
      <c r="HGV2" s="250"/>
      <c r="HGW2" s="251"/>
      <c r="HGX2" s="252"/>
      <c r="HGY2" s="263"/>
      <c r="HHA2" s="262"/>
      <c r="HHB2" s="250"/>
      <c r="HHC2" s="251"/>
      <c r="HHD2" s="252"/>
      <c r="HHE2" s="263"/>
      <c r="HHG2" s="262"/>
      <c r="HHH2" s="250"/>
      <c r="HHI2" s="251"/>
      <c r="HHJ2" s="252"/>
      <c r="HHK2" s="263"/>
      <c r="HHM2" s="262"/>
      <c r="HHN2" s="250"/>
      <c r="HHO2" s="251"/>
      <c r="HHP2" s="252"/>
      <c r="HHQ2" s="263"/>
      <c r="HHS2" s="262"/>
      <c r="HHT2" s="250"/>
      <c r="HHU2" s="251"/>
      <c r="HHV2" s="252"/>
      <c r="HHW2" s="263"/>
      <c r="HHY2" s="262"/>
      <c r="HHZ2" s="250"/>
      <c r="HIA2" s="251"/>
      <c r="HIB2" s="252"/>
      <c r="HIC2" s="263"/>
      <c r="HIE2" s="262"/>
      <c r="HIF2" s="250"/>
      <c r="HIG2" s="251"/>
      <c r="HIH2" s="252"/>
      <c r="HII2" s="263"/>
      <c r="HIK2" s="262"/>
      <c r="HIL2" s="250"/>
      <c r="HIM2" s="251"/>
      <c r="HIN2" s="252"/>
      <c r="HIO2" s="263"/>
      <c r="HIQ2" s="262"/>
      <c r="HIR2" s="250"/>
      <c r="HIS2" s="251"/>
      <c r="HIT2" s="252"/>
      <c r="HIU2" s="263"/>
      <c r="HIW2" s="262"/>
      <c r="HIX2" s="250"/>
      <c r="HIY2" s="251"/>
      <c r="HIZ2" s="252"/>
      <c r="HJA2" s="263"/>
      <c r="HJC2" s="262"/>
      <c r="HJD2" s="250"/>
      <c r="HJE2" s="251"/>
      <c r="HJF2" s="252"/>
      <c r="HJG2" s="263"/>
      <c r="HJI2" s="262"/>
      <c r="HJJ2" s="250"/>
      <c r="HJK2" s="251"/>
      <c r="HJL2" s="252"/>
      <c r="HJM2" s="263"/>
      <c r="HJO2" s="262"/>
      <c r="HJP2" s="250"/>
      <c r="HJQ2" s="251"/>
      <c r="HJR2" s="252"/>
      <c r="HJS2" s="263"/>
      <c r="HJU2" s="262"/>
      <c r="HJV2" s="250"/>
      <c r="HJW2" s="251"/>
      <c r="HJX2" s="252"/>
      <c r="HJY2" s="263"/>
      <c r="HKA2" s="262"/>
      <c r="HKB2" s="250"/>
      <c r="HKC2" s="251"/>
      <c r="HKD2" s="252"/>
      <c r="HKE2" s="263"/>
      <c r="HKG2" s="262"/>
      <c r="HKH2" s="250"/>
      <c r="HKI2" s="251"/>
      <c r="HKJ2" s="252"/>
      <c r="HKK2" s="263"/>
      <c r="HKM2" s="262"/>
      <c r="HKN2" s="250"/>
      <c r="HKO2" s="251"/>
      <c r="HKP2" s="252"/>
      <c r="HKQ2" s="263"/>
      <c r="HKS2" s="262"/>
      <c r="HKT2" s="250"/>
      <c r="HKU2" s="251"/>
      <c r="HKV2" s="252"/>
      <c r="HKW2" s="263"/>
      <c r="HKY2" s="262"/>
      <c r="HKZ2" s="250"/>
      <c r="HLA2" s="251"/>
      <c r="HLB2" s="252"/>
      <c r="HLC2" s="263"/>
      <c r="HLE2" s="262"/>
      <c r="HLF2" s="250"/>
      <c r="HLG2" s="251"/>
      <c r="HLH2" s="252"/>
      <c r="HLI2" s="263"/>
      <c r="HLK2" s="262"/>
      <c r="HLL2" s="250"/>
      <c r="HLM2" s="251"/>
      <c r="HLN2" s="252"/>
      <c r="HLO2" s="263"/>
      <c r="HLQ2" s="262"/>
      <c r="HLR2" s="250"/>
      <c r="HLS2" s="251"/>
      <c r="HLT2" s="252"/>
      <c r="HLU2" s="263"/>
      <c r="HLW2" s="262"/>
      <c r="HLX2" s="250"/>
      <c r="HLY2" s="251"/>
      <c r="HLZ2" s="252"/>
      <c r="HMA2" s="263"/>
      <c r="HMC2" s="262"/>
      <c r="HMD2" s="250"/>
      <c r="HME2" s="251"/>
      <c r="HMF2" s="252"/>
      <c r="HMG2" s="263"/>
      <c r="HMI2" s="262"/>
      <c r="HMJ2" s="250"/>
      <c r="HMK2" s="251"/>
      <c r="HML2" s="252"/>
      <c r="HMM2" s="263"/>
      <c r="HMO2" s="262"/>
      <c r="HMP2" s="250"/>
      <c r="HMQ2" s="251"/>
      <c r="HMR2" s="252"/>
      <c r="HMS2" s="263"/>
      <c r="HMU2" s="262"/>
      <c r="HMV2" s="250"/>
      <c r="HMW2" s="251"/>
      <c r="HMX2" s="252"/>
      <c r="HMY2" s="263"/>
      <c r="HNA2" s="262"/>
      <c r="HNB2" s="250"/>
      <c r="HNC2" s="251"/>
      <c r="HND2" s="252"/>
      <c r="HNE2" s="263"/>
      <c r="HNG2" s="262"/>
      <c r="HNH2" s="250"/>
      <c r="HNI2" s="251"/>
      <c r="HNJ2" s="252"/>
      <c r="HNK2" s="263"/>
      <c r="HNM2" s="262"/>
      <c r="HNN2" s="250"/>
      <c r="HNO2" s="251"/>
      <c r="HNP2" s="252"/>
      <c r="HNQ2" s="263"/>
      <c r="HNS2" s="262"/>
      <c r="HNT2" s="250"/>
      <c r="HNU2" s="251"/>
      <c r="HNV2" s="252"/>
      <c r="HNW2" s="263"/>
      <c r="HNY2" s="262"/>
      <c r="HNZ2" s="250"/>
      <c r="HOA2" s="251"/>
      <c r="HOB2" s="252"/>
      <c r="HOC2" s="263"/>
      <c r="HOE2" s="262"/>
      <c r="HOF2" s="250"/>
      <c r="HOG2" s="251"/>
      <c r="HOH2" s="252"/>
      <c r="HOI2" s="263"/>
      <c r="HOK2" s="262"/>
      <c r="HOL2" s="250"/>
      <c r="HOM2" s="251"/>
      <c r="HON2" s="252"/>
      <c r="HOO2" s="263"/>
      <c r="HOQ2" s="262"/>
      <c r="HOR2" s="250"/>
      <c r="HOS2" s="251"/>
      <c r="HOT2" s="252"/>
      <c r="HOU2" s="263"/>
      <c r="HOW2" s="262"/>
      <c r="HOX2" s="250"/>
      <c r="HOY2" s="251"/>
      <c r="HOZ2" s="252"/>
      <c r="HPA2" s="263"/>
      <c r="HPC2" s="262"/>
      <c r="HPD2" s="250"/>
      <c r="HPE2" s="251"/>
      <c r="HPF2" s="252"/>
      <c r="HPG2" s="263"/>
      <c r="HPI2" s="262"/>
      <c r="HPJ2" s="250"/>
      <c r="HPK2" s="251"/>
      <c r="HPL2" s="252"/>
      <c r="HPM2" s="263"/>
      <c r="HPO2" s="262"/>
      <c r="HPP2" s="250"/>
      <c r="HPQ2" s="251"/>
      <c r="HPR2" s="252"/>
      <c r="HPS2" s="263"/>
      <c r="HPU2" s="262"/>
      <c r="HPV2" s="250"/>
      <c r="HPW2" s="251"/>
      <c r="HPX2" s="252"/>
      <c r="HPY2" s="263"/>
      <c r="HQA2" s="262"/>
      <c r="HQB2" s="250"/>
      <c r="HQC2" s="251"/>
      <c r="HQD2" s="252"/>
      <c r="HQE2" s="263"/>
      <c r="HQG2" s="262"/>
      <c r="HQH2" s="250"/>
      <c r="HQI2" s="251"/>
      <c r="HQJ2" s="252"/>
      <c r="HQK2" s="263"/>
      <c r="HQM2" s="262"/>
      <c r="HQN2" s="250"/>
      <c r="HQO2" s="251"/>
      <c r="HQP2" s="252"/>
      <c r="HQQ2" s="263"/>
      <c r="HQS2" s="262"/>
      <c r="HQT2" s="250"/>
      <c r="HQU2" s="251"/>
      <c r="HQV2" s="252"/>
      <c r="HQW2" s="263"/>
      <c r="HQY2" s="262"/>
      <c r="HQZ2" s="250"/>
      <c r="HRA2" s="251"/>
      <c r="HRB2" s="252"/>
      <c r="HRC2" s="263"/>
      <c r="HRE2" s="262"/>
      <c r="HRF2" s="250"/>
      <c r="HRG2" s="251"/>
      <c r="HRH2" s="252"/>
      <c r="HRI2" s="263"/>
      <c r="HRK2" s="262"/>
      <c r="HRL2" s="250"/>
      <c r="HRM2" s="251"/>
      <c r="HRN2" s="252"/>
      <c r="HRO2" s="263"/>
      <c r="HRQ2" s="262"/>
      <c r="HRR2" s="250"/>
      <c r="HRS2" s="251"/>
      <c r="HRT2" s="252"/>
      <c r="HRU2" s="263"/>
      <c r="HRW2" s="262"/>
      <c r="HRX2" s="250"/>
      <c r="HRY2" s="251"/>
      <c r="HRZ2" s="252"/>
      <c r="HSA2" s="263"/>
      <c r="HSC2" s="262"/>
      <c r="HSD2" s="250"/>
      <c r="HSE2" s="251"/>
      <c r="HSF2" s="252"/>
      <c r="HSG2" s="263"/>
      <c r="HSI2" s="262"/>
      <c r="HSJ2" s="250"/>
      <c r="HSK2" s="251"/>
      <c r="HSL2" s="252"/>
      <c r="HSM2" s="263"/>
      <c r="HSO2" s="262"/>
      <c r="HSP2" s="250"/>
      <c r="HSQ2" s="251"/>
      <c r="HSR2" s="252"/>
      <c r="HSS2" s="263"/>
      <c r="HSU2" s="262"/>
      <c r="HSV2" s="250"/>
      <c r="HSW2" s="251"/>
      <c r="HSX2" s="252"/>
      <c r="HSY2" s="263"/>
      <c r="HTA2" s="262"/>
      <c r="HTB2" s="250"/>
      <c r="HTC2" s="251"/>
      <c r="HTD2" s="252"/>
      <c r="HTE2" s="263"/>
      <c r="HTG2" s="262"/>
      <c r="HTH2" s="250"/>
      <c r="HTI2" s="251"/>
      <c r="HTJ2" s="252"/>
      <c r="HTK2" s="263"/>
      <c r="HTM2" s="262"/>
      <c r="HTN2" s="250"/>
      <c r="HTO2" s="251"/>
      <c r="HTP2" s="252"/>
      <c r="HTQ2" s="263"/>
      <c r="HTS2" s="262"/>
      <c r="HTT2" s="250"/>
      <c r="HTU2" s="251"/>
      <c r="HTV2" s="252"/>
      <c r="HTW2" s="263"/>
      <c r="HTY2" s="262"/>
      <c r="HTZ2" s="250"/>
      <c r="HUA2" s="251"/>
      <c r="HUB2" s="252"/>
      <c r="HUC2" s="263"/>
      <c r="HUE2" s="262"/>
      <c r="HUF2" s="250"/>
      <c r="HUG2" s="251"/>
      <c r="HUH2" s="252"/>
      <c r="HUI2" s="263"/>
      <c r="HUK2" s="262"/>
      <c r="HUL2" s="250"/>
      <c r="HUM2" s="251"/>
      <c r="HUN2" s="252"/>
      <c r="HUO2" s="263"/>
      <c r="HUQ2" s="262"/>
      <c r="HUR2" s="250"/>
      <c r="HUS2" s="251"/>
      <c r="HUT2" s="252"/>
      <c r="HUU2" s="263"/>
      <c r="HUW2" s="262"/>
      <c r="HUX2" s="250"/>
      <c r="HUY2" s="251"/>
      <c r="HUZ2" s="252"/>
      <c r="HVA2" s="263"/>
      <c r="HVC2" s="262"/>
      <c r="HVD2" s="250"/>
      <c r="HVE2" s="251"/>
      <c r="HVF2" s="252"/>
      <c r="HVG2" s="263"/>
      <c r="HVI2" s="262"/>
      <c r="HVJ2" s="250"/>
      <c r="HVK2" s="251"/>
      <c r="HVL2" s="252"/>
      <c r="HVM2" s="263"/>
      <c r="HVO2" s="262"/>
      <c r="HVP2" s="250"/>
      <c r="HVQ2" s="251"/>
      <c r="HVR2" s="252"/>
      <c r="HVS2" s="263"/>
      <c r="HVU2" s="262"/>
      <c r="HVV2" s="250"/>
      <c r="HVW2" s="251"/>
      <c r="HVX2" s="252"/>
      <c r="HVY2" s="263"/>
      <c r="HWA2" s="262"/>
      <c r="HWB2" s="250"/>
      <c r="HWC2" s="251"/>
      <c r="HWD2" s="252"/>
      <c r="HWE2" s="263"/>
      <c r="HWG2" s="262"/>
      <c r="HWH2" s="250"/>
      <c r="HWI2" s="251"/>
      <c r="HWJ2" s="252"/>
      <c r="HWK2" s="263"/>
      <c r="HWM2" s="262"/>
      <c r="HWN2" s="250"/>
      <c r="HWO2" s="251"/>
      <c r="HWP2" s="252"/>
      <c r="HWQ2" s="263"/>
      <c r="HWS2" s="262"/>
      <c r="HWT2" s="250"/>
      <c r="HWU2" s="251"/>
      <c r="HWV2" s="252"/>
      <c r="HWW2" s="263"/>
      <c r="HWY2" s="262"/>
      <c r="HWZ2" s="250"/>
      <c r="HXA2" s="251"/>
      <c r="HXB2" s="252"/>
      <c r="HXC2" s="263"/>
      <c r="HXE2" s="262"/>
      <c r="HXF2" s="250"/>
      <c r="HXG2" s="251"/>
      <c r="HXH2" s="252"/>
      <c r="HXI2" s="263"/>
      <c r="HXK2" s="262"/>
      <c r="HXL2" s="250"/>
      <c r="HXM2" s="251"/>
      <c r="HXN2" s="252"/>
      <c r="HXO2" s="263"/>
      <c r="HXQ2" s="262"/>
      <c r="HXR2" s="250"/>
      <c r="HXS2" s="251"/>
      <c r="HXT2" s="252"/>
      <c r="HXU2" s="263"/>
      <c r="HXW2" s="262"/>
      <c r="HXX2" s="250"/>
      <c r="HXY2" s="251"/>
      <c r="HXZ2" s="252"/>
      <c r="HYA2" s="263"/>
      <c r="HYC2" s="262"/>
      <c r="HYD2" s="250"/>
      <c r="HYE2" s="251"/>
      <c r="HYF2" s="252"/>
      <c r="HYG2" s="263"/>
      <c r="HYI2" s="262"/>
      <c r="HYJ2" s="250"/>
      <c r="HYK2" s="251"/>
      <c r="HYL2" s="252"/>
      <c r="HYM2" s="263"/>
      <c r="HYO2" s="262"/>
      <c r="HYP2" s="250"/>
      <c r="HYQ2" s="251"/>
      <c r="HYR2" s="252"/>
      <c r="HYS2" s="263"/>
      <c r="HYU2" s="262"/>
      <c r="HYV2" s="250"/>
      <c r="HYW2" s="251"/>
      <c r="HYX2" s="252"/>
      <c r="HYY2" s="263"/>
      <c r="HZA2" s="262"/>
      <c r="HZB2" s="250"/>
      <c r="HZC2" s="251"/>
      <c r="HZD2" s="252"/>
      <c r="HZE2" s="263"/>
      <c r="HZG2" s="262"/>
      <c r="HZH2" s="250"/>
      <c r="HZI2" s="251"/>
      <c r="HZJ2" s="252"/>
      <c r="HZK2" s="263"/>
      <c r="HZM2" s="262"/>
      <c r="HZN2" s="250"/>
      <c r="HZO2" s="251"/>
      <c r="HZP2" s="252"/>
      <c r="HZQ2" s="263"/>
      <c r="HZS2" s="262"/>
      <c r="HZT2" s="250"/>
      <c r="HZU2" s="251"/>
      <c r="HZV2" s="252"/>
      <c r="HZW2" s="263"/>
      <c r="HZY2" s="262"/>
      <c r="HZZ2" s="250"/>
      <c r="IAA2" s="251"/>
      <c r="IAB2" s="252"/>
      <c r="IAC2" s="263"/>
      <c r="IAE2" s="262"/>
      <c r="IAF2" s="250"/>
      <c r="IAG2" s="251"/>
      <c r="IAH2" s="252"/>
      <c r="IAI2" s="263"/>
      <c r="IAK2" s="262"/>
      <c r="IAL2" s="250"/>
      <c r="IAM2" s="251"/>
      <c r="IAN2" s="252"/>
      <c r="IAO2" s="263"/>
      <c r="IAQ2" s="262"/>
      <c r="IAR2" s="250"/>
      <c r="IAS2" s="251"/>
      <c r="IAT2" s="252"/>
      <c r="IAU2" s="263"/>
      <c r="IAW2" s="262"/>
      <c r="IAX2" s="250"/>
      <c r="IAY2" s="251"/>
      <c r="IAZ2" s="252"/>
      <c r="IBA2" s="263"/>
      <c r="IBC2" s="262"/>
      <c r="IBD2" s="250"/>
      <c r="IBE2" s="251"/>
      <c r="IBF2" s="252"/>
      <c r="IBG2" s="263"/>
      <c r="IBI2" s="262"/>
      <c r="IBJ2" s="250"/>
      <c r="IBK2" s="251"/>
      <c r="IBL2" s="252"/>
      <c r="IBM2" s="263"/>
      <c r="IBO2" s="262"/>
      <c r="IBP2" s="250"/>
      <c r="IBQ2" s="251"/>
      <c r="IBR2" s="252"/>
      <c r="IBS2" s="263"/>
      <c r="IBU2" s="262"/>
      <c r="IBV2" s="250"/>
      <c r="IBW2" s="251"/>
      <c r="IBX2" s="252"/>
      <c r="IBY2" s="263"/>
      <c r="ICA2" s="262"/>
      <c r="ICB2" s="250"/>
      <c r="ICC2" s="251"/>
      <c r="ICD2" s="252"/>
      <c r="ICE2" s="263"/>
      <c r="ICG2" s="262"/>
      <c r="ICH2" s="250"/>
      <c r="ICI2" s="251"/>
      <c r="ICJ2" s="252"/>
      <c r="ICK2" s="263"/>
      <c r="ICM2" s="262"/>
      <c r="ICN2" s="250"/>
      <c r="ICO2" s="251"/>
      <c r="ICP2" s="252"/>
      <c r="ICQ2" s="263"/>
      <c r="ICS2" s="262"/>
      <c r="ICT2" s="250"/>
      <c r="ICU2" s="251"/>
      <c r="ICV2" s="252"/>
      <c r="ICW2" s="263"/>
      <c r="ICY2" s="262"/>
      <c r="ICZ2" s="250"/>
      <c r="IDA2" s="251"/>
      <c r="IDB2" s="252"/>
      <c r="IDC2" s="263"/>
      <c r="IDE2" s="262"/>
      <c r="IDF2" s="250"/>
      <c r="IDG2" s="251"/>
      <c r="IDH2" s="252"/>
      <c r="IDI2" s="263"/>
      <c r="IDK2" s="262"/>
      <c r="IDL2" s="250"/>
      <c r="IDM2" s="251"/>
      <c r="IDN2" s="252"/>
      <c r="IDO2" s="263"/>
      <c r="IDQ2" s="262"/>
      <c r="IDR2" s="250"/>
      <c r="IDS2" s="251"/>
      <c r="IDT2" s="252"/>
      <c r="IDU2" s="263"/>
      <c r="IDW2" s="262"/>
      <c r="IDX2" s="250"/>
      <c r="IDY2" s="251"/>
      <c r="IDZ2" s="252"/>
      <c r="IEA2" s="263"/>
      <c r="IEC2" s="262"/>
      <c r="IED2" s="250"/>
      <c r="IEE2" s="251"/>
      <c r="IEF2" s="252"/>
      <c r="IEG2" s="263"/>
      <c r="IEI2" s="262"/>
      <c r="IEJ2" s="250"/>
      <c r="IEK2" s="251"/>
      <c r="IEL2" s="252"/>
      <c r="IEM2" s="263"/>
      <c r="IEO2" s="262"/>
      <c r="IEP2" s="250"/>
      <c r="IEQ2" s="251"/>
      <c r="IER2" s="252"/>
      <c r="IES2" s="263"/>
      <c r="IEU2" s="262"/>
      <c r="IEV2" s="250"/>
      <c r="IEW2" s="251"/>
      <c r="IEX2" s="252"/>
      <c r="IEY2" s="263"/>
      <c r="IFA2" s="262"/>
      <c r="IFB2" s="250"/>
      <c r="IFC2" s="251"/>
      <c r="IFD2" s="252"/>
      <c r="IFE2" s="263"/>
      <c r="IFG2" s="262"/>
      <c r="IFH2" s="250"/>
      <c r="IFI2" s="251"/>
      <c r="IFJ2" s="252"/>
      <c r="IFK2" s="263"/>
      <c r="IFM2" s="262"/>
      <c r="IFN2" s="250"/>
      <c r="IFO2" s="251"/>
      <c r="IFP2" s="252"/>
      <c r="IFQ2" s="263"/>
      <c r="IFS2" s="262"/>
      <c r="IFT2" s="250"/>
      <c r="IFU2" s="251"/>
      <c r="IFV2" s="252"/>
      <c r="IFW2" s="263"/>
      <c r="IFY2" s="262"/>
      <c r="IFZ2" s="250"/>
      <c r="IGA2" s="251"/>
      <c r="IGB2" s="252"/>
      <c r="IGC2" s="263"/>
      <c r="IGE2" s="262"/>
      <c r="IGF2" s="250"/>
      <c r="IGG2" s="251"/>
      <c r="IGH2" s="252"/>
      <c r="IGI2" s="263"/>
      <c r="IGK2" s="262"/>
      <c r="IGL2" s="250"/>
      <c r="IGM2" s="251"/>
      <c r="IGN2" s="252"/>
      <c r="IGO2" s="263"/>
      <c r="IGQ2" s="262"/>
      <c r="IGR2" s="250"/>
      <c r="IGS2" s="251"/>
      <c r="IGT2" s="252"/>
      <c r="IGU2" s="263"/>
      <c r="IGW2" s="262"/>
      <c r="IGX2" s="250"/>
      <c r="IGY2" s="251"/>
      <c r="IGZ2" s="252"/>
      <c r="IHA2" s="263"/>
      <c r="IHC2" s="262"/>
      <c r="IHD2" s="250"/>
      <c r="IHE2" s="251"/>
      <c r="IHF2" s="252"/>
      <c r="IHG2" s="263"/>
      <c r="IHI2" s="262"/>
      <c r="IHJ2" s="250"/>
      <c r="IHK2" s="251"/>
      <c r="IHL2" s="252"/>
      <c r="IHM2" s="263"/>
      <c r="IHO2" s="262"/>
      <c r="IHP2" s="250"/>
      <c r="IHQ2" s="251"/>
      <c r="IHR2" s="252"/>
      <c r="IHS2" s="263"/>
      <c r="IHU2" s="262"/>
      <c r="IHV2" s="250"/>
      <c r="IHW2" s="251"/>
      <c r="IHX2" s="252"/>
      <c r="IHY2" s="263"/>
      <c r="IIA2" s="262"/>
      <c r="IIB2" s="250"/>
      <c r="IIC2" s="251"/>
      <c r="IID2" s="252"/>
      <c r="IIE2" s="263"/>
      <c r="IIG2" s="262"/>
      <c r="IIH2" s="250"/>
      <c r="III2" s="251"/>
      <c r="IIJ2" s="252"/>
      <c r="IIK2" s="263"/>
      <c r="IIM2" s="262"/>
      <c r="IIN2" s="250"/>
      <c r="IIO2" s="251"/>
      <c r="IIP2" s="252"/>
      <c r="IIQ2" s="263"/>
      <c r="IIS2" s="262"/>
      <c r="IIT2" s="250"/>
      <c r="IIU2" s="251"/>
      <c r="IIV2" s="252"/>
      <c r="IIW2" s="263"/>
      <c r="IIY2" s="262"/>
      <c r="IIZ2" s="250"/>
      <c r="IJA2" s="251"/>
      <c r="IJB2" s="252"/>
      <c r="IJC2" s="263"/>
      <c r="IJE2" s="262"/>
      <c r="IJF2" s="250"/>
      <c r="IJG2" s="251"/>
      <c r="IJH2" s="252"/>
      <c r="IJI2" s="263"/>
      <c r="IJK2" s="262"/>
      <c r="IJL2" s="250"/>
      <c r="IJM2" s="251"/>
      <c r="IJN2" s="252"/>
      <c r="IJO2" s="263"/>
      <c r="IJQ2" s="262"/>
      <c r="IJR2" s="250"/>
      <c r="IJS2" s="251"/>
      <c r="IJT2" s="252"/>
      <c r="IJU2" s="263"/>
      <c r="IJW2" s="262"/>
      <c r="IJX2" s="250"/>
      <c r="IJY2" s="251"/>
      <c r="IJZ2" s="252"/>
      <c r="IKA2" s="263"/>
      <c r="IKC2" s="262"/>
      <c r="IKD2" s="250"/>
      <c r="IKE2" s="251"/>
      <c r="IKF2" s="252"/>
      <c r="IKG2" s="263"/>
      <c r="IKI2" s="262"/>
      <c r="IKJ2" s="250"/>
      <c r="IKK2" s="251"/>
      <c r="IKL2" s="252"/>
      <c r="IKM2" s="263"/>
      <c r="IKO2" s="262"/>
      <c r="IKP2" s="250"/>
      <c r="IKQ2" s="251"/>
      <c r="IKR2" s="252"/>
      <c r="IKS2" s="263"/>
      <c r="IKU2" s="262"/>
      <c r="IKV2" s="250"/>
      <c r="IKW2" s="251"/>
      <c r="IKX2" s="252"/>
      <c r="IKY2" s="263"/>
      <c r="ILA2" s="262"/>
      <c r="ILB2" s="250"/>
      <c r="ILC2" s="251"/>
      <c r="ILD2" s="252"/>
      <c r="ILE2" s="263"/>
      <c r="ILG2" s="262"/>
      <c r="ILH2" s="250"/>
      <c r="ILI2" s="251"/>
      <c r="ILJ2" s="252"/>
      <c r="ILK2" s="263"/>
      <c r="ILM2" s="262"/>
      <c r="ILN2" s="250"/>
      <c r="ILO2" s="251"/>
      <c r="ILP2" s="252"/>
      <c r="ILQ2" s="263"/>
      <c r="ILS2" s="262"/>
      <c r="ILT2" s="250"/>
      <c r="ILU2" s="251"/>
      <c r="ILV2" s="252"/>
      <c r="ILW2" s="263"/>
      <c r="ILY2" s="262"/>
      <c r="ILZ2" s="250"/>
      <c r="IMA2" s="251"/>
      <c r="IMB2" s="252"/>
      <c r="IMC2" s="263"/>
      <c r="IME2" s="262"/>
      <c r="IMF2" s="250"/>
      <c r="IMG2" s="251"/>
      <c r="IMH2" s="252"/>
      <c r="IMI2" s="263"/>
      <c r="IMK2" s="262"/>
      <c r="IML2" s="250"/>
      <c r="IMM2" s="251"/>
      <c r="IMN2" s="252"/>
      <c r="IMO2" s="263"/>
      <c r="IMQ2" s="262"/>
      <c r="IMR2" s="250"/>
      <c r="IMS2" s="251"/>
      <c r="IMT2" s="252"/>
      <c r="IMU2" s="263"/>
      <c r="IMW2" s="262"/>
      <c r="IMX2" s="250"/>
      <c r="IMY2" s="251"/>
      <c r="IMZ2" s="252"/>
      <c r="INA2" s="263"/>
      <c r="INC2" s="262"/>
      <c r="IND2" s="250"/>
      <c r="INE2" s="251"/>
      <c r="INF2" s="252"/>
      <c r="ING2" s="263"/>
      <c r="INI2" s="262"/>
      <c r="INJ2" s="250"/>
      <c r="INK2" s="251"/>
      <c r="INL2" s="252"/>
      <c r="INM2" s="263"/>
      <c r="INO2" s="262"/>
      <c r="INP2" s="250"/>
      <c r="INQ2" s="251"/>
      <c r="INR2" s="252"/>
      <c r="INS2" s="263"/>
      <c r="INU2" s="262"/>
      <c r="INV2" s="250"/>
      <c r="INW2" s="251"/>
      <c r="INX2" s="252"/>
      <c r="INY2" s="263"/>
      <c r="IOA2" s="262"/>
      <c r="IOB2" s="250"/>
      <c r="IOC2" s="251"/>
      <c r="IOD2" s="252"/>
      <c r="IOE2" s="263"/>
      <c r="IOG2" s="262"/>
      <c r="IOH2" s="250"/>
      <c r="IOI2" s="251"/>
      <c r="IOJ2" s="252"/>
      <c r="IOK2" s="263"/>
      <c r="IOM2" s="262"/>
      <c r="ION2" s="250"/>
      <c r="IOO2" s="251"/>
      <c r="IOP2" s="252"/>
      <c r="IOQ2" s="263"/>
      <c r="IOS2" s="262"/>
      <c r="IOT2" s="250"/>
      <c r="IOU2" s="251"/>
      <c r="IOV2" s="252"/>
      <c r="IOW2" s="263"/>
      <c r="IOY2" s="262"/>
      <c r="IOZ2" s="250"/>
      <c r="IPA2" s="251"/>
      <c r="IPB2" s="252"/>
      <c r="IPC2" s="263"/>
      <c r="IPE2" s="262"/>
      <c r="IPF2" s="250"/>
      <c r="IPG2" s="251"/>
      <c r="IPH2" s="252"/>
      <c r="IPI2" s="263"/>
      <c r="IPK2" s="262"/>
      <c r="IPL2" s="250"/>
      <c r="IPM2" s="251"/>
      <c r="IPN2" s="252"/>
      <c r="IPO2" s="263"/>
      <c r="IPQ2" s="262"/>
      <c r="IPR2" s="250"/>
      <c r="IPS2" s="251"/>
      <c r="IPT2" s="252"/>
      <c r="IPU2" s="263"/>
      <c r="IPW2" s="262"/>
      <c r="IPX2" s="250"/>
      <c r="IPY2" s="251"/>
      <c r="IPZ2" s="252"/>
      <c r="IQA2" s="263"/>
      <c r="IQC2" s="262"/>
      <c r="IQD2" s="250"/>
      <c r="IQE2" s="251"/>
      <c r="IQF2" s="252"/>
      <c r="IQG2" s="263"/>
      <c r="IQI2" s="262"/>
      <c r="IQJ2" s="250"/>
      <c r="IQK2" s="251"/>
      <c r="IQL2" s="252"/>
      <c r="IQM2" s="263"/>
      <c r="IQO2" s="262"/>
      <c r="IQP2" s="250"/>
      <c r="IQQ2" s="251"/>
      <c r="IQR2" s="252"/>
      <c r="IQS2" s="263"/>
      <c r="IQU2" s="262"/>
      <c r="IQV2" s="250"/>
      <c r="IQW2" s="251"/>
      <c r="IQX2" s="252"/>
      <c r="IQY2" s="263"/>
      <c r="IRA2" s="262"/>
      <c r="IRB2" s="250"/>
      <c r="IRC2" s="251"/>
      <c r="IRD2" s="252"/>
      <c r="IRE2" s="263"/>
      <c r="IRG2" s="262"/>
      <c r="IRH2" s="250"/>
      <c r="IRI2" s="251"/>
      <c r="IRJ2" s="252"/>
      <c r="IRK2" s="263"/>
      <c r="IRM2" s="262"/>
      <c r="IRN2" s="250"/>
      <c r="IRO2" s="251"/>
      <c r="IRP2" s="252"/>
      <c r="IRQ2" s="263"/>
      <c r="IRS2" s="262"/>
      <c r="IRT2" s="250"/>
      <c r="IRU2" s="251"/>
      <c r="IRV2" s="252"/>
      <c r="IRW2" s="263"/>
      <c r="IRY2" s="262"/>
      <c r="IRZ2" s="250"/>
      <c r="ISA2" s="251"/>
      <c r="ISB2" s="252"/>
      <c r="ISC2" s="263"/>
      <c r="ISE2" s="262"/>
      <c r="ISF2" s="250"/>
      <c r="ISG2" s="251"/>
      <c r="ISH2" s="252"/>
      <c r="ISI2" s="263"/>
      <c r="ISK2" s="262"/>
      <c r="ISL2" s="250"/>
      <c r="ISM2" s="251"/>
      <c r="ISN2" s="252"/>
      <c r="ISO2" s="263"/>
      <c r="ISQ2" s="262"/>
      <c r="ISR2" s="250"/>
      <c r="ISS2" s="251"/>
      <c r="IST2" s="252"/>
      <c r="ISU2" s="263"/>
      <c r="ISW2" s="262"/>
      <c r="ISX2" s="250"/>
      <c r="ISY2" s="251"/>
      <c r="ISZ2" s="252"/>
      <c r="ITA2" s="263"/>
      <c r="ITC2" s="262"/>
      <c r="ITD2" s="250"/>
      <c r="ITE2" s="251"/>
      <c r="ITF2" s="252"/>
      <c r="ITG2" s="263"/>
      <c r="ITI2" s="262"/>
      <c r="ITJ2" s="250"/>
      <c r="ITK2" s="251"/>
      <c r="ITL2" s="252"/>
      <c r="ITM2" s="263"/>
      <c r="ITO2" s="262"/>
      <c r="ITP2" s="250"/>
      <c r="ITQ2" s="251"/>
      <c r="ITR2" s="252"/>
      <c r="ITS2" s="263"/>
      <c r="ITU2" s="262"/>
      <c r="ITV2" s="250"/>
      <c r="ITW2" s="251"/>
      <c r="ITX2" s="252"/>
      <c r="ITY2" s="263"/>
      <c r="IUA2" s="262"/>
      <c r="IUB2" s="250"/>
      <c r="IUC2" s="251"/>
      <c r="IUD2" s="252"/>
      <c r="IUE2" s="263"/>
      <c r="IUG2" s="262"/>
      <c r="IUH2" s="250"/>
      <c r="IUI2" s="251"/>
      <c r="IUJ2" s="252"/>
      <c r="IUK2" s="263"/>
      <c r="IUM2" s="262"/>
      <c r="IUN2" s="250"/>
      <c r="IUO2" s="251"/>
      <c r="IUP2" s="252"/>
      <c r="IUQ2" s="263"/>
      <c r="IUS2" s="262"/>
      <c r="IUT2" s="250"/>
      <c r="IUU2" s="251"/>
      <c r="IUV2" s="252"/>
      <c r="IUW2" s="263"/>
      <c r="IUY2" s="262"/>
      <c r="IUZ2" s="250"/>
      <c r="IVA2" s="251"/>
      <c r="IVB2" s="252"/>
      <c r="IVC2" s="263"/>
      <c r="IVE2" s="262"/>
      <c r="IVF2" s="250"/>
      <c r="IVG2" s="251"/>
      <c r="IVH2" s="252"/>
      <c r="IVI2" s="263"/>
      <c r="IVK2" s="262"/>
      <c r="IVL2" s="250"/>
      <c r="IVM2" s="251"/>
      <c r="IVN2" s="252"/>
      <c r="IVO2" s="263"/>
      <c r="IVQ2" s="262"/>
      <c r="IVR2" s="250"/>
      <c r="IVS2" s="251"/>
      <c r="IVT2" s="252"/>
      <c r="IVU2" s="263"/>
      <c r="IVW2" s="262"/>
      <c r="IVX2" s="250"/>
      <c r="IVY2" s="251"/>
      <c r="IVZ2" s="252"/>
      <c r="IWA2" s="263"/>
      <c r="IWC2" s="262"/>
      <c r="IWD2" s="250"/>
      <c r="IWE2" s="251"/>
      <c r="IWF2" s="252"/>
      <c r="IWG2" s="263"/>
      <c r="IWI2" s="262"/>
      <c r="IWJ2" s="250"/>
      <c r="IWK2" s="251"/>
      <c r="IWL2" s="252"/>
      <c r="IWM2" s="263"/>
      <c r="IWO2" s="262"/>
      <c r="IWP2" s="250"/>
      <c r="IWQ2" s="251"/>
      <c r="IWR2" s="252"/>
      <c r="IWS2" s="263"/>
      <c r="IWU2" s="262"/>
      <c r="IWV2" s="250"/>
      <c r="IWW2" s="251"/>
      <c r="IWX2" s="252"/>
      <c r="IWY2" s="263"/>
      <c r="IXA2" s="262"/>
      <c r="IXB2" s="250"/>
      <c r="IXC2" s="251"/>
      <c r="IXD2" s="252"/>
      <c r="IXE2" s="263"/>
      <c r="IXG2" s="262"/>
      <c r="IXH2" s="250"/>
      <c r="IXI2" s="251"/>
      <c r="IXJ2" s="252"/>
      <c r="IXK2" s="263"/>
      <c r="IXM2" s="262"/>
      <c r="IXN2" s="250"/>
      <c r="IXO2" s="251"/>
      <c r="IXP2" s="252"/>
      <c r="IXQ2" s="263"/>
      <c r="IXS2" s="262"/>
      <c r="IXT2" s="250"/>
      <c r="IXU2" s="251"/>
      <c r="IXV2" s="252"/>
      <c r="IXW2" s="263"/>
      <c r="IXY2" s="262"/>
      <c r="IXZ2" s="250"/>
      <c r="IYA2" s="251"/>
      <c r="IYB2" s="252"/>
      <c r="IYC2" s="263"/>
      <c r="IYE2" s="262"/>
      <c r="IYF2" s="250"/>
      <c r="IYG2" s="251"/>
      <c r="IYH2" s="252"/>
      <c r="IYI2" s="263"/>
      <c r="IYK2" s="262"/>
      <c r="IYL2" s="250"/>
      <c r="IYM2" s="251"/>
      <c r="IYN2" s="252"/>
      <c r="IYO2" s="263"/>
      <c r="IYQ2" s="262"/>
      <c r="IYR2" s="250"/>
      <c r="IYS2" s="251"/>
      <c r="IYT2" s="252"/>
      <c r="IYU2" s="263"/>
      <c r="IYW2" s="262"/>
      <c r="IYX2" s="250"/>
      <c r="IYY2" s="251"/>
      <c r="IYZ2" s="252"/>
      <c r="IZA2" s="263"/>
      <c r="IZC2" s="262"/>
      <c r="IZD2" s="250"/>
      <c r="IZE2" s="251"/>
      <c r="IZF2" s="252"/>
      <c r="IZG2" s="263"/>
      <c r="IZI2" s="262"/>
      <c r="IZJ2" s="250"/>
      <c r="IZK2" s="251"/>
      <c r="IZL2" s="252"/>
      <c r="IZM2" s="263"/>
      <c r="IZO2" s="262"/>
      <c r="IZP2" s="250"/>
      <c r="IZQ2" s="251"/>
      <c r="IZR2" s="252"/>
      <c r="IZS2" s="263"/>
      <c r="IZU2" s="262"/>
      <c r="IZV2" s="250"/>
      <c r="IZW2" s="251"/>
      <c r="IZX2" s="252"/>
      <c r="IZY2" s="263"/>
      <c r="JAA2" s="262"/>
      <c r="JAB2" s="250"/>
      <c r="JAC2" s="251"/>
      <c r="JAD2" s="252"/>
      <c r="JAE2" s="263"/>
      <c r="JAG2" s="262"/>
      <c r="JAH2" s="250"/>
      <c r="JAI2" s="251"/>
      <c r="JAJ2" s="252"/>
      <c r="JAK2" s="263"/>
      <c r="JAM2" s="262"/>
      <c r="JAN2" s="250"/>
      <c r="JAO2" s="251"/>
      <c r="JAP2" s="252"/>
      <c r="JAQ2" s="263"/>
      <c r="JAS2" s="262"/>
      <c r="JAT2" s="250"/>
      <c r="JAU2" s="251"/>
      <c r="JAV2" s="252"/>
      <c r="JAW2" s="263"/>
      <c r="JAY2" s="262"/>
      <c r="JAZ2" s="250"/>
      <c r="JBA2" s="251"/>
      <c r="JBB2" s="252"/>
      <c r="JBC2" s="263"/>
      <c r="JBE2" s="262"/>
      <c r="JBF2" s="250"/>
      <c r="JBG2" s="251"/>
      <c r="JBH2" s="252"/>
      <c r="JBI2" s="263"/>
      <c r="JBK2" s="262"/>
      <c r="JBL2" s="250"/>
      <c r="JBM2" s="251"/>
      <c r="JBN2" s="252"/>
      <c r="JBO2" s="263"/>
      <c r="JBQ2" s="262"/>
      <c r="JBR2" s="250"/>
      <c r="JBS2" s="251"/>
      <c r="JBT2" s="252"/>
      <c r="JBU2" s="263"/>
      <c r="JBW2" s="262"/>
      <c r="JBX2" s="250"/>
      <c r="JBY2" s="251"/>
      <c r="JBZ2" s="252"/>
      <c r="JCA2" s="263"/>
      <c r="JCC2" s="262"/>
      <c r="JCD2" s="250"/>
      <c r="JCE2" s="251"/>
      <c r="JCF2" s="252"/>
      <c r="JCG2" s="263"/>
      <c r="JCI2" s="262"/>
      <c r="JCJ2" s="250"/>
      <c r="JCK2" s="251"/>
      <c r="JCL2" s="252"/>
      <c r="JCM2" s="263"/>
      <c r="JCO2" s="262"/>
      <c r="JCP2" s="250"/>
      <c r="JCQ2" s="251"/>
      <c r="JCR2" s="252"/>
      <c r="JCS2" s="263"/>
      <c r="JCU2" s="262"/>
      <c r="JCV2" s="250"/>
      <c r="JCW2" s="251"/>
      <c r="JCX2" s="252"/>
      <c r="JCY2" s="263"/>
      <c r="JDA2" s="262"/>
      <c r="JDB2" s="250"/>
      <c r="JDC2" s="251"/>
      <c r="JDD2" s="252"/>
      <c r="JDE2" s="263"/>
      <c r="JDG2" s="262"/>
      <c r="JDH2" s="250"/>
      <c r="JDI2" s="251"/>
      <c r="JDJ2" s="252"/>
      <c r="JDK2" s="263"/>
      <c r="JDM2" s="262"/>
      <c r="JDN2" s="250"/>
      <c r="JDO2" s="251"/>
      <c r="JDP2" s="252"/>
      <c r="JDQ2" s="263"/>
      <c r="JDS2" s="262"/>
      <c r="JDT2" s="250"/>
      <c r="JDU2" s="251"/>
      <c r="JDV2" s="252"/>
      <c r="JDW2" s="263"/>
      <c r="JDY2" s="262"/>
      <c r="JDZ2" s="250"/>
      <c r="JEA2" s="251"/>
      <c r="JEB2" s="252"/>
      <c r="JEC2" s="263"/>
      <c r="JEE2" s="262"/>
      <c r="JEF2" s="250"/>
      <c r="JEG2" s="251"/>
      <c r="JEH2" s="252"/>
      <c r="JEI2" s="263"/>
      <c r="JEK2" s="262"/>
      <c r="JEL2" s="250"/>
      <c r="JEM2" s="251"/>
      <c r="JEN2" s="252"/>
      <c r="JEO2" s="263"/>
      <c r="JEQ2" s="262"/>
      <c r="JER2" s="250"/>
      <c r="JES2" s="251"/>
      <c r="JET2" s="252"/>
      <c r="JEU2" s="263"/>
      <c r="JEW2" s="262"/>
      <c r="JEX2" s="250"/>
      <c r="JEY2" s="251"/>
      <c r="JEZ2" s="252"/>
      <c r="JFA2" s="263"/>
      <c r="JFC2" s="262"/>
      <c r="JFD2" s="250"/>
      <c r="JFE2" s="251"/>
      <c r="JFF2" s="252"/>
      <c r="JFG2" s="263"/>
      <c r="JFI2" s="262"/>
      <c r="JFJ2" s="250"/>
      <c r="JFK2" s="251"/>
      <c r="JFL2" s="252"/>
      <c r="JFM2" s="263"/>
      <c r="JFO2" s="262"/>
      <c r="JFP2" s="250"/>
      <c r="JFQ2" s="251"/>
      <c r="JFR2" s="252"/>
      <c r="JFS2" s="263"/>
      <c r="JFU2" s="262"/>
      <c r="JFV2" s="250"/>
      <c r="JFW2" s="251"/>
      <c r="JFX2" s="252"/>
      <c r="JFY2" s="263"/>
      <c r="JGA2" s="262"/>
      <c r="JGB2" s="250"/>
      <c r="JGC2" s="251"/>
      <c r="JGD2" s="252"/>
      <c r="JGE2" s="263"/>
      <c r="JGG2" s="262"/>
      <c r="JGH2" s="250"/>
      <c r="JGI2" s="251"/>
      <c r="JGJ2" s="252"/>
      <c r="JGK2" s="263"/>
      <c r="JGM2" s="262"/>
      <c r="JGN2" s="250"/>
      <c r="JGO2" s="251"/>
      <c r="JGP2" s="252"/>
      <c r="JGQ2" s="263"/>
      <c r="JGS2" s="262"/>
      <c r="JGT2" s="250"/>
      <c r="JGU2" s="251"/>
      <c r="JGV2" s="252"/>
      <c r="JGW2" s="263"/>
      <c r="JGY2" s="262"/>
      <c r="JGZ2" s="250"/>
      <c r="JHA2" s="251"/>
      <c r="JHB2" s="252"/>
      <c r="JHC2" s="263"/>
      <c r="JHE2" s="262"/>
      <c r="JHF2" s="250"/>
      <c r="JHG2" s="251"/>
      <c r="JHH2" s="252"/>
      <c r="JHI2" s="263"/>
      <c r="JHK2" s="262"/>
      <c r="JHL2" s="250"/>
      <c r="JHM2" s="251"/>
      <c r="JHN2" s="252"/>
      <c r="JHO2" s="263"/>
      <c r="JHQ2" s="262"/>
      <c r="JHR2" s="250"/>
      <c r="JHS2" s="251"/>
      <c r="JHT2" s="252"/>
      <c r="JHU2" s="263"/>
      <c r="JHW2" s="262"/>
      <c r="JHX2" s="250"/>
      <c r="JHY2" s="251"/>
      <c r="JHZ2" s="252"/>
      <c r="JIA2" s="263"/>
      <c r="JIC2" s="262"/>
      <c r="JID2" s="250"/>
      <c r="JIE2" s="251"/>
      <c r="JIF2" s="252"/>
      <c r="JIG2" s="263"/>
      <c r="JII2" s="262"/>
      <c r="JIJ2" s="250"/>
      <c r="JIK2" s="251"/>
      <c r="JIL2" s="252"/>
      <c r="JIM2" s="263"/>
      <c r="JIO2" s="262"/>
      <c r="JIP2" s="250"/>
      <c r="JIQ2" s="251"/>
      <c r="JIR2" s="252"/>
      <c r="JIS2" s="263"/>
      <c r="JIU2" s="262"/>
      <c r="JIV2" s="250"/>
      <c r="JIW2" s="251"/>
      <c r="JIX2" s="252"/>
      <c r="JIY2" s="263"/>
      <c r="JJA2" s="262"/>
      <c r="JJB2" s="250"/>
      <c r="JJC2" s="251"/>
      <c r="JJD2" s="252"/>
      <c r="JJE2" s="263"/>
      <c r="JJG2" s="262"/>
      <c r="JJH2" s="250"/>
      <c r="JJI2" s="251"/>
      <c r="JJJ2" s="252"/>
      <c r="JJK2" s="263"/>
      <c r="JJM2" s="262"/>
      <c r="JJN2" s="250"/>
      <c r="JJO2" s="251"/>
      <c r="JJP2" s="252"/>
      <c r="JJQ2" s="263"/>
      <c r="JJS2" s="262"/>
      <c r="JJT2" s="250"/>
      <c r="JJU2" s="251"/>
      <c r="JJV2" s="252"/>
      <c r="JJW2" s="263"/>
      <c r="JJY2" s="262"/>
      <c r="JJZ2" s="250"/>
      <c r="JKA2" s="251"/>
      <c r="JKB2" s="252"/>
      <c r="JKC2" s="263"/>
      <c r="JKE2" s="262"/>
      <c r="JKF2" s="250"/>
      <c r="JKG2" s="251"/>
      <c r="JKH2" s="252"/>
      <c r="JKI2" s="263"/>
      <c r="JKK2" s="262"/>
      <c r="JKL2" s="250"/>
      <c r="JKM2" s="251"/>
      <c r="JKN2" s="252"/>
      <c r="JKO2" s="263"/>
      <c r="JKQ2" s="262"/>
      <c r="JKR2" s="250"/>
      <c r="JKS2" s="251"/>
      <c r="JKT2" s="252"/>
      <c r="JKU2" s="263"/>
      <c r="JKW2" s="262"/>
      <c r="JKX2" s="250"/>
      <c r="JKY2" s="251"/>
      <c r="JKZ2" s="252"/>
      <c r="JLA2" s="263"/>
      <c r="JLC2" s="262"/>
      <c r="JLD2" s="250"/>
      <c r="JLE2" s="251"/>
      <c r="JLF2" s="252"/>
      <c r="JLG2" s="263"/>
      <c r="JLI2" s="262"/>
      <c r="JLJ2" s="250"/>
      <c r="JLK2" s="251"/>
      <c r="JLL2" s="252"/>
      <c r="JLM2" s="263"/>
      <c r="JLO2" s="262"/>
      <c r="JLP2" s="250"/>
      <c r="JLQ2" s="251"/>
      <c r="JLR2" s="252"/>
      <c r="JLS2" s="263"/>
      <c r="JLU2" s="262"/>
      <c r="JLV2" s="250"/>
      <c r="JLW2" s="251"/>
      <c r="JLX2" s="252"/>
      <c r="JLY2" s="263"/>
      <c r="JMA2" s="262"/>
      <c r="JMB2" s="250"/>
      <c r="JMC2" s="251"/>
      <c r="JMD2" s="252"/>
      <c r="JME2" s="263"/>
      <c r="JMG2" s="262"/>
      <c r="JMH2" s="250"/>
      <c r="JMI2" s="251"/>
      <c r="JMJ2" s="252"/>
      <c r="JMK2" s="263"/>
      <c r="JMM2" s="262"/>
      <c r="JMN2" s="250"/>
      <c r="JMO2" s="251"/>
      <c r="JMP2" s="252"/>
      <c r="JMQ2" s="263"/>
      <c r="JMS2" s="262"/>
      <c r="JMT2" s="250"/>
      <c r="JMU2" s="251"/>
      <c r="JMV2" s="252"/>
      <c r="JMW2" s="263"/>
      <c r="JMY2" s="262"/>
      <c r="JMZ2" s="250"/>
      <c r="JNA2" s="251"/>
      <c r="JNB2" s="252"/>
      <c r="JNC2" s="263"/>
      <c r="JNE2" s="262"/>
      <c r="JNF2" s="250"/>
      <c r="JNG2" s="251"/>
      <c r="JNH2" s="252"/>
      <c r="JNI2" s="263"/>
      <c r="JNK2" s="262"/>
      <c r="JNL2" s="250"/>
      <c r="JNM2" s="251"/>
      <c r="JNN2" s="252"/>
      <c r="JNO2" s="263"/>
      <c r="JNQ2" s="262"/>
      <c r="JNR2" s="250"/>
      <c r="JNS2" s="251"/>
      <c r="JNT2" s="252"/>
      <c r="JNU2" s="263"/>
      <c r="JNW2" s="262"/>
      <c r="JNX2" s="250"/>
      <c r="JNY2" s="251"/>
      <c r="JNZ2" s="252"/>
      <c r="JOA2" s="263"/>
      <c r="JOC2" s="262"/>
      <c r="JOD2" s="250"/>
      <c r="JOE2" s="251"/>
      <c r="JOF2" s="252"/>
      <c r="JOG2" s="263"/>
      <c r="JOI2" s="262"/>
      <c r="JOJ2" s="250"/>
      <c r="JOK2" s="251"/>
      <c r="JOL2" s="252"/>
      <c r="JOM2" s="263"/>
      <c r="JOO2" s="262"/>
      <c r="JOP2" s="250"/>
      <c r="JOQ2" s="251"/>
      <c r="JOR2" s="252"/>
      <c r="JOS2" s="263"/>
      <c r="JOU2" s="262"/>
      <c r="JOV2" s="250"/>
      <c r="JOW2" s="251"/>
      <c r="JOX2" s="252"/>
      <c r="JOY2" s="263"/>
      <c r="JPA2" s="262"/>
      <c r="JPB2" s="250"/>
      <c r="JPC2" s="251"/>
      <c r="JPD2" s="252"/>
      <c r="JPE2" s="263"/>
      <c r="JPG2" s="262"/>
      <c r="JPH2" s="250"/>
      <c r="JPI2" s="251"/>
      <c r="JPJ2" s="252"/>
      <c r="JPK2" s="263"/>
      <c r="JPM2" s="262"/>
      <c r="JPN2" s="250"/>
      <c r="JPO2" s="251"/>
      <c r="JPP2" s="252"/>
      <c r="JPQ2" s="263"/>
      <c r="JPS2" s="262"/>
      <c r="JPT2" s="250"/>
      <c r="JPU2" s="251"/>
      <c r="JPV2" s="252"/>
      <c r="JPW2" s="263"/>
      <c r="JPY2" s="262"/>
      <c r="JPZ2" s="250"/>
      <c r="JQA2" s="251"/>
      <c r="JQB2" s="252"/>
      <c r="JQC2" s="263"/>
      <c r="JQE2" s="262"/>
      <c r="JQF2" s="250"/>
      <c r="JQG2" s="251"/>
      <c r="JQH2" s="252"/>
      <c r="JQI2" s="263"/>
      <c r="JQK2" s="262"/>
      <c r="JQL2" s="250"/>
      <c r="JQM2" s="251"/>
      <c r="JQN2" s="252"/>
      <c r="JQO2" s="263"/>
      <c r="JQQ2" s="262"/>
      <c r="JQR2" s="250"/>
      <c r="JQS2" s="251"/>
      <c r="JQT2" s="252"/>
      <c r="JQU2" s="263"/>
      <c r="JQW2" s="262"/>
      <c r="JQX2" s="250"/>
      <c r="JQY2" s="251"/>
      <c r="JQZ2" s="252"/>
      <c r="JRA2" s="263"/>
      <c r="JRC2" s="262"/>
      <c r="JRD2" s="250"/>
      <c r="JRE2" s="251"/>
      <c r="JRF2" s="252"/>
      <c r="JRG2" s="263"/>
      <c r="JRI2" s="262"/>
      <c r="JRJ2" s="250"/>
      <c r="JRK2" s="251"/>
      <c r="JRL2" s="252"/>
      <c r="JRM2" s="263"/>
      <c r="JRO2" s="262"/>
      <c r="JRP2" s="250"/>
      <c r="JRQ2" s="251"/>
      <c r="JRR2" s="252"/>
      <c r="JRS2" s="263"/>
      <c r="JRU2" s="262"/>
      <c r="JRV2" s="250"/>
      <c r="JRW2" s="251"/>
      <c r="JRX2" s="252"/>
      <c r="JRY2" s="263"/>
      <c r="JSA2" s="262"/>
      <c r="JSB2" s="250"/>
      <c r="JSC2" s="251"/>
      <c r="JSD2" s="252"/>
      <c r="JSE2" s="263"/>
      <c r="JSG2" s="262"/>
      <c r="JSH2" s="250"/>
      <c r="JSI2" s="251"/>
      <c r="JSJ2" s="252"/>
      <c r="JSK2" s="263"/>
      <c r="JSM2" s="262"/>
      <c r="JSN2" s="250"/>
      <c r="JSO2" s="251"/>
      <c r="JSP2" s="252"/>
      <c r="JSQ2" s="263"/>
      <c r="JSS2" s="262"/>
      <c r="JST2" s="250"/>
      <c r="JSU2" s="251"/>
      <c r="JSV2" s="252"/>
      <c r="JSW2" s="263"/>
      <c r="JSY2" s="262"/>
      <c r="JSZ2" s="250"/>
      <c r="JTA2" s="251"/>
      <c r="JTB2" s="252"/>
      <c r="JTC2" s="263"/>
      <c r="JTE2" s="262"/>
      <c r="JTF2" s="250"/>
      <c r="JTG2" s="251"/>
      <c r="JTH2" s="252"/>
      <c r="JTI2" s="263"/>
      <c r="JTK2" s="262"/>
      <c r="JTL2" s="250"/>
      <c r="JTM2" s="251"/>
      <c r="JTN2" s="252"/>
      <c r="JTO2" s="263"/>
      <c r="JTQ2" s="262"/>
      <c r="JTR2" s="250"/>
      <c r="JTS2" s="251"/>
      <c r="JTT2" s="252"/>
      <c r="JTU2" s="263"/>
      <c r="JTW2" s="262"/>
      <c r="JTX2" s="250"/>
      <c r="JTY2" s="251"/>
      <c r="JTZ2" s="252"/>
      <c r="JUA2" s="263"/>
      <c r="JUC2" s="262"/>
      <c r="JUD2" s="250"/>
      <c r="JUE2" s="251"/>
      <c r="JUF2" s="252"/>
      <c r="JUG2" s="263"/>
      <c r="JUI2" s="262"/>
      <c r="JUJ2" s="250"/>
      <c r="JUK2" s="251"/>
      <c r="JUL2" s="252"/>
      <c r="JUM2" s="263"/>
      <c r="JUO2" s="262"/>
      <c r="JUP2" s="250"/>
      <c r="JUQ2" s="251"/>
      <c r="JUR2" s="252"/>
      <c r="JUS2" s="263"/>
      <c r="JUU2" s="262"/>
      <c r="JUV2" s="250"/>
      <c r="JUW2" s="251"/>
      <c r="JUX2" s="252"/>
      <c r="JUY2" s="263"/>
      <c r="JVA2" s="262"/>
      <c r="JVB2" s="250"/>
      <c r="JVC2" s="251"/>
      <c r="JVD2" s="252"/>
      <c r="JVE2" s="263"/>
      <c r="JVG2" s="262"/>
      <c r="JVH2" s="250"/>
      <c r="JVI2" s="251"/>
      <c r="JVJ2" s="252"/>
      <c r="JVK2" s="263"/>
      <c r="JVM2" s="262"/>
      <c r="JVN2" s="250"/>
      <c r="JVO2" s="251"/>
      <c r="JVP2" s="252"/>
      <c r="JVQ2" s="263"/>
      <c r="JVS2" s="262"/>
      <c r="JVT2" s="250"/>
      <c r="JVU2" s="251"/>
      <c r="JVV2" s="252"/>
      <c r="JVW2" s="263"/>
      <c r="JVY2" s="262"/>
      <c r="JVZ2" s="250"/>
      <c r="JWA2" s="251"/>
      <c r="JWB2" s="252"/>
      <c r="JWC2" s="263"/>
      <c r="JWE2" s="262"/>
      <c r="JWF2" s="250"/>
      <c r="JWG2" s="251"/>
      <c r="JWH2" s="252"/>
      <c r="JWI2" s="263"/>
      <c r="JWK2" s="262"/>
      <c r="JWL2" s="250"/>
      <c r="JWM2" s="251"/>
      <c r="JWN2" s="252"/>
      <c r="JWO2" s="263"/>
      <c r="JWQ2" s="262"/>
      <c r="JWR2" s="250"/>
      <c r="JWS2" s="251"/>
      <c r="JWT2" s="252"/>
      <c r="JWU2" s="263"/>
      <c r="JWW2" s="262"/>
      <c r="JWX2" s="250"/>
      <c r="JWY2" s="251"/>
      <c r="JWZ2" s="252"/>
      <c r="JXA2" s="263"/>
      <c r="JXC2" s="262"/>
      <c r="JXD2" s="250"/>
      <c r="JXE2" s="251"/>
      <c r="JXF2" s="252"/>
      <c r="JXG2" s="263"/>
      <c r="JXI2" s="262"/>
      <c r="JXJ2" s="250"/>
      <c r="JXK2" s="251"/>
      <c r="JXL2" s="252"/>
      <c r="JXM2" s="263"/>
      <c r="JXO2" s="262"/>
      <c r="JXP2" s="250"/>
      <c r="JXQ2" s="251"/>
      <c r="JXR2" s="252"/>
      <c r="JXS2" s="263"/>
      <c r="JXU2" s="262"/>
      <c r="JXV2" s="250"/>
      <c r="JXW2" s="251"/>
      <c r="JXX2" s="252"/>
      <c r="JXY2" s="263"/>
      <c r="JYA2" s="262"/>
      <c r="JYB2" s="250"/>
      <c r="JYC2" s="251"/>
      <c r="JYD2" s="252"/>
      <c r="JYE2" s="263"/>
      <c r="JYG2" s="262"/>
      <c r="JYH2" s="250"/>
      <c r="JYI2" s="251"/>
      <c r="JYJ2" s="252"/>
      <c r="JYK2" s="263"/>
      <c r="JYM2" s="262"/>
      <c r="JYN2" s="250"/>
      <c r="JYO2" s="251"/>
      <c r="JYP2" s="252"/>
      <c r="JYQ2" s="263"/>
      <c r="JYS2" s="262"/>
      <c r="JYT2" s="250"/>
      <c r="JYU2" s="251"/>
      <c r="JYV2" s="252"/>
      <c r="JYW2" s="263"/>
      <c r="JYY2" s="262"/>
      <c r="JYZ2" s="250"/>
      <c r="JZA2" s="251"/>
      <c r="JZB2" s="252"/>
      <c r="JZC2" s="263"/>
      <c r="JZE2" s="262"/>
      <c r="JZF2" s="250"/>
      <c r="JZG2" s="251"/>
      <c r="JZH2" s="252"/>
      <c r="JZI2" s="263"/>
      <c r="JZK2" s="262"/>
      <c r="JZL2" s="250"/>
      <c r="JZM2" s="251"/>
      <c r="JZN2" s="252"/>
      <c r="JZO2" s="263"/>
      <c r="JZQ2" s="262"/>
      <c r="JZR2" s="250"/>
      <c r="JZS2" s="251"/>
      <c r="JZT2" s="252"/>
      <c r="JZU2" s="263"/>
      <c r="JZW2" s="262"/>
      <c r="JZX2" s="250"/>
      <c r="JZY2" s="251"/>
      <c r="JZZ2" s="252"/>
      <c r="KAA2" s="263"/>
      <c r="KAC2" s="262"/>
      <c r="KAD2" s="250"/>
      <c r="KAE2" s="251"/>
      <c r="KAF2" s="252"/>
      <c r="KAG2" s="263"/>
      <c r="KAI2" s="262"/>
      <c r="KAJ2" s="250"/>
      <c r="KAK2" s="251"/>
      <c r="KAL2" s="252"/>
      <c r="KAM2" s="263"/>
      <c r="KAO2" s="262"/>
      <c r="KAP2" s="250"/>
      <c r="KAQ2" s="251"/>
      <c r="KAR2" s="252"/>
      <c r="KAS2" s="263"/>
      <c r="KAU2" s="262"/>
      <c r="KAV2" s="250"/>
      <c r="KAW2" s="251"/>
      <c r="KAX2" s="252"/>
      <c r="KAY2" s="263"/>
      <c r="KBA2" s="262"/>
      <c r="KBB2" s="250"/>
      <c r="KBC2" s="251"/>
      <c r="KBD2" s="252"/>
      <c r="KBE2" s="263"/>
      <c r="KBG2" s="262"/>
      <c r="KBH2" s="250"/>
      <c r="KBI2" s="251"/>
      <c r="KBJ2" s="252"/>
      <c r="KBK2" s="263"/>
      <c r="KBM2" s="262"/>
      <c r="KBN2" s="250"/>
      <c r="KBO2" s="251"/>
      <c r="KBP2" s="252"/>
      <c r="KBQ2" s="263"/>
      <c r="KBS2" s="262"/>
      <c r="KBT2" s="250"/>
      <c r="KBU2" s="251"/>
      <c r="KBV2" s="252"/>
      <c r="KBW2" s="263"/>
      <c r="KBY2" s="262"/>
      <c r="KBZ2" s="250"/>
      <c r="KCA2" s="251"/>
      <c r="KCB2" s="252"/>
      <c r="KCC2" s="263"/>
      <c r="KCE2" s="262"/>
      <c r="KCF2" s="250"/>
      <c r="KCG2" s="251"/>
      <c r="KCH2" s="252"/>
      <c r="KCI2" s="263"/>
      <c r="KCK2" s="262"/>
      <c r="KCL2" s="250"/>
      <c r="KCM2" s="251"/>
      <c r="KCN2" s="252"/>
      <c r="KCO2" s="263"/>
      <c r="KCQ2" s="262"/>
      <c r="KCR2" s="250"/>
      <c r="KCS2" s="251"/>
      <c r="KCT2" s="252"/>
      <c r="KCU2" s="263"/>
      <c r="KCW2" s="262"/>
      <c r="KCX2" s="250"/>
      <c r="KCY2" s="251"/>
      <c r="KCZ2" s="252"/>
      <c r="KDA2" s="263"/>
      <c r="KDC2" s="262"/>
      <c r="KDD2" s="250"/>
      <c r="KDE2" s="251"/>
      <c r="KDF2" s="252"/>
      <c r="KDG2" s="263"/>
      <c r="KDI2" s="262"/>
      <c r="KDJ2" s="250"/>
      <c r="KDK2" s="251"/>
      <c r="KDL2" s="252"/>
      <c r="KDM2" s="263"/>
      <c r="KDO2" s="262"/>
      <c r="KDP2" s="250"/>
      <c r="KDQ2" s="251"/>
      <c r="KDR2" s="252"/>
      <c r="KDS2" s="263"/>
      <c r="KDU2" s="262"/>
      <c r="KDV2" s="250"/>
      <c r="KDW2" s="251"/>
      <c r="KDX2" s="252"/>
      <c r="KDY2" s="263"/>
      <c r="KEA2" s="262"/>
      <c r="KEB2" s="250"/>
      <c r="KEC2" s="251"/>
      <c r="KED2" s="252"/>
      <c r="KEE2" s="263"/>
      <c r="KEG2" s="262"/>
      <c r="KEH2" s="250"/>
      <c r="KEI2" s="251"/>
      <c r="KEJ2" s="252"/>
      <c r="KEK2" s="263"/>
      <c r="KEM2" s="262"/>
      <c r="KEN2" s="250"/>
      <c r="KEO2" s="251"/>
      <c r="KEP2" s="252"/>
      <c r="KEQ2" s="263"/>
      <c r="KES2" s="262"/>
      <c r="KET2" s="250"/>
      <c r="KEU2" s="251"/>
      <c r="KEV2" s="252"/>
      <c r="KEW2" s="263"/>
      <c r="KEY2" s="262"/>
      <c r="KEZ2" s="250"/>
      <c r="KFA2" s="251"/>
      <c r="KFB2" s="252"/>
      <c r="KFC2" s="263"/>
      <c r="KFE2" s="262"/>
      <c r="KFF2" s="250"/>
      <c r="KFG2" s="251"/>
      <c r="KFH2" s="252"/>
      <c r="KFI2" s="263"/>
      <c r="KFK2" s="262"/>
      <c r="KFL2" s="250"/>
      <c r="KFM2" s="251"/>
      <c r="KFN2" s="252"/>
      <c r="KFO2" s="263"/>
      <c r="KFQ2" s="262"/>
      <c r="KFR2" s="250"/>
      <c r="KFS2" s="251"/>
      <c r="KFT2" s="252"/>
      <c r="KFU2" s="263"/>
      <c r="KFW2" s="262"/>
      <c r="KFX2" s="250"/>
      <c r="KFY2" s="251"/>
      <c r="KFZ2" s="252"/>
      <c r="KGA2" s="263"/>
      <c r="KGC2" s="262"/>
      <c r="KGD2" s="250"/>
      <c r="KGE2" s="251"/>
      <c r="KGF2" s="252"/>
      <c r="KGG2" s="263"/>
      <c r="KGI2" s="262"/>
      <c r="KGJ2" s="250"/>
      <c r="KGK2" s="251"/>
      <c r="KGL2" s="252"/>
      <c r="KGM2" s="263"/>
      <c r="KGO2" s="262"/>
      <c r="KGP2" s="250"/>
      <c r="KGQ2" s="251"/>
      <c r="KGR2" s="252"/>
      <c r="KGS2" s="263"/>
      <c r="KGU2" s="262"/>
      <c r="KGV2" s="250"/>
      <c r="KGW2" s="251"/>
      <c r="KGX2" s="252"/>
      <c r="KGY2" s="263"/>
      <c r="KHA2" s="262"/>
      <c r="KHB2" s="250"/>
      <c r="KHC2" s="251"/>
      <c r="KHD2" s="252"/>
      <c r="KHE2" s="263"/>
      <c r="KHG2" s="262"/>
      <c r="KHH2" s="250"/>
      <c r="KHI2" s="251"/>
      <c r="KHJ2" s="252"/>
      <c r="KHK2" s="263"/>
      <c r="KHM2" s="262"/>
      <c r="KHN2" s="250"/>
      <c r="KHO2" s="251"/>
      <c r="KHP2" s="252"/>
      <c r="KHQ2" s="263"/>
      <c r="KHS2" s="262"/>
      <c r="KHT2" s="250"/>
      <c r="KHU2" s="251"/>
      <c r="KHV2" s="252"/>
      <c r="KHW2" s="263"/>
      <c r="KHY2" s="262"/>
      <c r="KHZ2" s="250"/>
      <c r="KIA2" s="251"/>
      <c r="KIB2" s="252"/>
      <c r="KIC2" s="263"/>
      <c r="KIE2" s="262"/>
      <c r="KIF2" s="250"/>
      <c r="KIG2" s="251"/>
      <c r="KIH2" s="252"/>
      <c r="KII2" s="263"/>
      <c r="KIK2" s="262"/>
      <c r="KIL2" s="250"/>
      <c r="KIM2" s="251"/>
      <c r="KIN2" s="252"/>
      <c r="KIO2" s="263"/>
      <c r="KIQ2" s="262"/>
      <c r="KIR2" s="250"/>
      <c r="KIS2" s="251"/>
      <c r="KIT2" s="252"/>
      <c r="KIU2" s="263"/>
      <c r="KIW2" s="262"/>
      <c r="KIX2" s="250"/>
      <c r="KIY2" s="251"/>
      <c r="KIZ2" s="252"/>
      <c r="KJA2" s="263"/>
      <c r="KJC2" s="262"/>
      <c r="KJD2" s="250"/>
      <c r="KJE2" s="251"/>
      <c r="KJF2" s="252"/>
      <c r="KJG2" s="263"/>
      <c r="KJI2" s="262"/>
      <c r="KJJ2" s="250"/>
      <c r="KJK2" s="251"/>
      <c r="KJL2" s="252"/>
      <c r="KJM2" s="263"/>
      <c r="KJO2" s="262"/>
      <c r="KJP2" s="250"/>
      <c r="KJQ2" s="251"/>
      <c r="KJR2" s="252"/>
      <c r="KJS2" s="263"/>
      <c r="KJU2" s="262"/>
      <c r="KJV2" s="250"/>
      <c r="KJW2" s="251"/>
      <c r="KJX2" s="252"/>
      <c r="KJY2" s="263"/>
      <c r="KKA2" s="262"/>
      <c r="KKB2" s="250"/>
      <c r="KKC2" s="251"/>
      <c r="KKD2" s="252"/>
      <c r="KKE2" s="263"/>
      <c r="KKG2" s="262"/>
      <c r="KKH2" s="250"/>
      <c r="KKI2" s="251"/>
      <c r="KKJ2" s="252"/>
      <c r="KKK2" s="263"/>
      <c r="KKM2" s="262"/>
      <c r="KKN2" s="250"/>
      <c r="KKO2" s="251"/>
      <c r="KKP2" s="252"/>
      <c r="KKQ2" s="263"/>
      <c r="KKS2" s="262"/>
      <c r="KKT2" s="250"/>
      <c r="KKU2" s="251"/>
      <c r="KKV2" s="252"/>
      <c r="KKW2" s="263"/>
      <c r="KKY2" s="262"/>
      <c r="KKZ2" s="250"/>
      <c r="KLA2" s="251"/>
      <c r="KLB2" s="252"/>
      <c r="KLC2" s="263"/>
      <c r="KLE2" s="262"/>
      <c r="KLF2" s="250"/>
      <c r="KLG2" s="251"/>
      <c r="KLH2" s="252"/>
      <c r="KLI2" s="263"/>
      <c r="KLK2" s="262"/>
      <c r="KLL2" s="250"/>
      <c r="KLM2" s="251"/>
      <c r="KLN2" s="252"/>
      <c r="KLO2" s="263"/>
      <c r="KLQ2" s="262"/>
      <c r="KLR2" s="250"/>
      <c r="KLS2" s="251"/>
      <c r="KLT2" s="252"/>
      <c r="KLU2" s="263"/>
      <c r="KLW2" s="262"/>
      <c r="KLX2" s="250"/>
      <c r="KLY2" s="251"/>
      <c r="KLZ2" s="252"/>
      <c r="KMA2" s="263"/>
      <c r="KMC2" s="262"/>
      <c r="KMD2" s="250"/>
      <c r="KME2" s="251"/>
      <c r="KMF2" s="252"/>
      <c r="KMG2" s="263"/>
      <c r="KMI2" s="262"/>
      <c r="KMJ2" s="250"/>
      <c r="KMK2" s="251"/>
      <c r="KML2" s="252"/>
      <c r="KMM2" s="263"/>
      <c r="KMO2" s="262"/>
      <c r="KMP2" s="250"/>
      <c r="KMQ2" s="251"/>
      <c r="KMR2" s="252"/>
      <c r="KMS2" s="263"/>
      <c r="KMU2" s="262"/>
      <c r="KMV2" s="250"/>
      <c r="KMW2" s="251"/>
      <c r="KMX2" s="252"/>
      <c r="KMY2" s="263"/>
      <c r="KNA2" s="262"/>
      <c r="KNB2" s="250"/>
      <c r="KNC2" s="251"/>
      <c r="KND2" s="252"/>
      <c r="KNE2" s="263"/>
      <c r="KNG2" s="262"/>
      <c r="KNH2" s="250"/>
      <c r="KNI2" s="251"/>
      <c r="KNJ2" s="252"/>
      <c r="KNK2" s="263"/>
      <c r="KNM2" s="262"/>
      <c r="KNN2" s="250"/>
      <c r="KNO2" s="251"/>
      <c r="KNP2" s="252"/>
      <c r="KNQ2" s="263"/>
      <c r="KNS2" s="262"/>
      <c r="KNT2" s="250"/>
      <c r="KNU2" s="251"/>
      <c r="KNV2" s="252"/>
      <c r="KNW2" s="263"/>
      <c r="KNY2" s="262"/>
      <c r="KNZ2" s="250"/>
      <c r="KOA2" s="251"/>
      <c r="KOB2" s="252"/>
      <c r="KOC2" s="263"/>
      <c r="KOE2" s="262"/>
      <c r="KOF2" s="250"/>
      <c r="KOG2" s="251"/>
      <c r="KOH2" s="252"/>
      <c r="KOI2" s="263"/>
      <c r="KOK2" s="262"/>
      <c r="KOL2" s="250"/>
      <c r="KOM2" s="251"/>
      <c r="KON2" s="252"/>
      <c r="KOO2" s="263"/>
      <c r="KOQ2" s="262"/>
      <c r="KOR2" s="250"/>
      <c r="KOS2" s="251"/>
      <c r="KOT2" s="252"/>
      <c r="KOU2" s="263"/>
      <c r="KOW2" s="262"/>
      <c r="KOX2" s="250"/>
      <c r="KOY2" s="251"/>
      <c r="KOZ2" s="252"/>
      <c r="KPA2" s="263"/>
      <c r="KPC2" s="262"/>
      <c r="KPD2" s="250"/>
      <c r="KPE2" s="251"/>
      <c r="KPF2" s="252"/>
      <c r="KPG2" s="263"/>
      <c r="KPI2" s="262"/>
      <c r="KPJ2" s="250"/>
      <c r="KPK2" s="251"/>
      <c r="KPL2" s="252"/>
      <c r="KPM2" s="263"/>
      <c r="KPO2" s="262"/>
      <c r="KPP2" s="250"/>
      <c r="KPQ2" s="251"/>
      <c r="KPR2" s="252"/>
      <c r="KPS2" s="263"/>
      <c r="KPU2" s="262"/>
      <c r="KPV2" s="250"/>
      <c r="KPW2" s="251"/>
      <c r="KPX2" s="252"/>
      <c r="KPY2" s="263"/>
      <c r="KQA2" s="262"/>
      <c r="KQB2" s="250"/>
      <c r="KQC2" s="251"/>
      <c r="KQD2" s="252"/>
      <c r="KQE2" s="263"/>
      <c r="KQG2" s="262"/>
      <c r="KQH2" s="250"/>
      <c r="KQI2" s="251"/>
      <c r="KQJ2" s="252"/>
      <c r="KQK2" s="263"/>
      <c r="KQM2" s="262"/>
      <c r="KQN2" s="250"/>
      <c r="KQO2" s="251"/>
      <c r="KQP2" s="252"/>
      <c r="KQQ2" s="263"/>
      <c r="KQS2" s="262"/>
      <c r="KQT2" s="250"/>
      <c r="KQU2" s="251"/>
      <c r="KQV2" s="252"/>
      <c r="KQW2" s="263"/>
      <c r="KQY2" s="262"/>
      <c r="KQZ2" s="250"/>
      <c r="KRA2" s="251"/>
      <c r="KRB2" s="252"/>
      <c r="KRC2" s="263"/>
      <c r="KRE2" s="262"/>
      <c r="KRF2" s="250"/>
      <c r="KRG2" s="251"/>
      <c r="KRH2" s="252"/>
      <c r="KRI2" s="263"/>
      <c r="KRK2" s="262"/>
      <c r="KRL2" s="250"/>
      <c r="KRM2" s="251"/>
      <c r="KRN2" s="252"/>
      <c r="KRO2" s="263"/>
      <c r="KRQ2" s="262"/>
      <c r="KRR2" s="250"/>
      <c r="KRS2" s="251"/>
      <c r="KRT2" s="252"/>
      <c r="KRU2" s="263"/>
      <c r="KRW2" s="262"/>
      <c r="KRX2" s="250"/>
      <c r="KRY2" s="251"/>
      <c r="KRZ2" s="252"/>
      <c r="KSA2" s="263"/>
      <c r="KSC2" s="262"/>
      <c r="KSD2" s="250"/>
      <c r="KSE2" s="251"/>
      <c r="KSF2" s="252"/>
      <c r="KSG2" s="263"/>
      <c r="KSI2" s="262"/>
      <c r="KSJ2" s="250"/>
      <c r="KSK2" s="251"/>
      <c r="KSL2" s="252"/>
      <c r="KSM2" s="263"/>
      <c r="KSO2" s="262"/>
      <c r="KSP2" s="250"/>
      <c r="KSQ2" s="251"/>
      <c r="KSR2" s="252"/>
      <c r="KSS2" s="263"/>
      <c r="KSU2" s="262"/>
      <c r="KSV2" s="250"/>
      <c r="KSW2" s="251"/>
      <c r="KSX2" s="252"/>
      <c r="KSY2" s="263"/>
      <c r="KTA2" s="262"/>
      <c r="KTB2" s="250"/>
      <c r="KTC2" s="251"/>
      <c r="KTD2" s="252"/>
      <c r="KTE2" s="263"/>
      <c r="KTG2" s="262"/>
      <c r="KTH2" s="250"/>
      <c r="KTI2" s="251"/>
      <c r="KTJ2" s="252"/>
      <c r="KTK2" s="263"/>
      <c r="KTM2" s="262"/>
      <c r="KTN2" s="250"/>
      <c r="KTO2" s="251"/>
      <c r="KTP2" s="252"/>
      <c r="KTQ2" s="263"/>
      <c r="KTS2" s="262"/>
      <c r="KTT2" s="250"/>
      <c r="KTU2" s="251"/>
      <c r="KTV2" s="252"/>
      <c r="KTW2" s="263"/>
      <c r="KTY2" s="262"/>
      <c r="KTZ2" s="250"/>
      <c r="KUA2" s="251"/>
      <c r="KUB2" s="252"/>
      <c r="KUC2" s="263"/>
      <c r="KUE2" s="262"/>
      <c r="KUF2" s="250"/>
      <c r="KUG2" s="251"/>
      <c r="KUH2" s="252"/>
      <c r="KUI2" s="263"/>
      <c r="KUK2" s="262"/>
      <c r="KUL2" s="250"/>
      <c r="KUM2" s="251"/>
      <c r="KUN2" s="252"/>
      <c r="KUO2" s="263"/>
      <c r="KUQ2" s="262"/>
      <c r="KUR2" s="250"/>
      <c r="KUS2" s="251"/>
      <c r="KUT2" s="252"/>
      <c r="KUU2" s="263"/>
      <c r="KUW2" s="262"/>
      <c r="KUX2" s="250"/>
      <c r="KUY2" s="251"/>
      <c r="KUZ2" s="252"/>
      <c r="KVA2" s="263"/>
      <c r="KVC2" s="262"/>
      <c r="KVD2" s="250"/>
      <c r="KVE2" s="251"/>
      <c r="KVF2" s="252"/>
      <c r="KVG2" s="263"/>
      <c r="KVI2" s="262"/>
      <c r="KVJ2" s="250"/>
      <c r="KVK2" s="251"/>
      <c r="KVL2" s="252"/>
      <c r="KVM2" s="263"/>
      <c r="KVO2" s="262"/>
      <c r="KVP2" s="250"/>
      <c r="KVQ2" s="251"/>
      <c r="KVR2" s="252"/>
      <c r="KVS2" s="263"/>
      <c r="KVU2" s="262"/>
      <c r="KVV2" s="250"/>
      <c r="KVW2" s="251"/>
      <c r="KVX2" s="252"/>
      <c r="KVY2" s="263"/>
      <c r="KWA2" s="262"/>
      <c r="KWB2" s="250"/>
      <c r="KWC2" s="251"/>
      <c r="KWD2" s="252"/>
      <c r="KWE2" s="263"/>
      <c r="KWG2" s="262"/>
      <c r="KWH2" s="250"/>
      <c r="KWI2" s="251"/>
      <c r="KWJ2" s="252"/>
      <c r="KWK2" s="263"/>
      <c r="KWM2" s="262"/>
      <c r="KWN2" s="250"/>
      <c r="KWO2" s="251"/>
      <c r="KWP2" s="252"/>
      <c r="KWQ2" s="263"/>
      <c r="KWS2" s="262"/>
      <c r="KWT2" s="250"/>
      <c r="KWU2" s="251"/>
      <c r="KWV2" s="252"/>
      <c r="KWW2" s="263"/>
      <c r="KWY2" s="262"/>
      <c r="KWZ2" s="250"/>
      <c r="KXA2" s="251"/>
      <c r="KXB2" s="252"/>
      <c r="KXC2" s="263"/>
      <c r="KXE2" s="262"/>
      <c r="KXF2" s="250"/>
      <c r="KXG2" s="251"/>
      <c r="KXH2" s="252"/>
      <c r="KXI2" s="263"/>
      <c r="KXK2" s="262"/>
      <c r="KXL2" s="250"/>
      <c r="KXM2" s="251"/>
      <c r="KXN2" s="252"/>
      <c r="KXO2" s="263"/>
      <c r="KXQ2" s="262"/>
      <c r="KXR2" s="250"/>
      <c r="KXS2" s="251"/>
      <c r="KXT2" s="252"/>
      <c r="KXU2" s="263"/>
      <c r="KXW2" s="262"/>
      <c r="KXX2" s="250"/>
      <c r="KXY2" s="251"/>
      <c r="KXZ2" s="252"/>
      <c r="KYA2" s="263"/>
      <c r="KYC2" s="262"/>
      <c r="KYD2" s="250"/>
      <c r="KYE2" s="251"/>
      <c r="KYF2" s="252"/>
      <c r="KYG2" s="263"/>
      <c r="KYI2" s="262"/>
      <c r="KYJ2" s="250"/>
      <c r="KYK2" s="251"/>
      <c r="KYL2" s="252"/>
      <c r="KYM2" s="263"/>
      <c r="KYO2" s="262"/>
      <c r="KYP2" s="250"/>
      <c r="KYQ2" s="251"/>
      <c r="KYR2" s="252"/>
      <c r="KYS2" s="263"/>
      <c r="KYU2" s="262"/>
      <c r="KYV2" s="250"/>
      <c r="KYW2" s="251"/>
      <c r="KYX2" s="252"/>
      <c r="KYY2" s="263"/>
      <c r="KZA2" s="262"/>
      <c r="KZB2" s="250"/>
      <c r="KZC2" s="251"/>
      <c r="KZD2" s="252"/>
      <c r="KZE2" s="263"/>
      <c r="KZG2" s="262"/>
      <c r="KZH2" s="250"/>
      <c r="KZI2" s="251"/>
      <c r="KZJ2" s="252"/>
      <c r="KZK2" s="263"/>
      <c r="KZM2" s="262"/>
      <c r="KZN2" s="250"/>
      <c r="KZO2" s="251"/>
      <c r="KZP2" s="252"/>
      <c r="KZQ2" s="263"/>
      <c r="KZS2" s="262"/>
      <c r="KZT2" s="250"/>
      <c r="KZU2" s="251"/>
      <c r="KZV2" s="252"/>
      <c r="KZW2" s="263"/>
      <c r="KZY2" s="262"/>
      <c r="KZZ2" s="250"/>
      <c r="LAA2" s="251"/>
      <c r="LAB2" s="252"/>
      <c r="LAC2" s="263"/>
      <c r="LAE2" s="262"/>
      <c r="LAF2" s="250"/>
      <c r="LAG2" s="251"/>
      <c r="LAH2" s="252"/>
      <c r="LAI2" s="263"/>
      <c r="LAK2" s="262"/>
      <c r="LAL2" s="250"/>
      <c r="LAM2" s="251"/>
      <c r="LAN2" s="252"/>
      <c r="LAO2" s="263"/>
      <c r="LAQ2" s="262"/>
      <c r="LAR2" s="250"/>
      <c r="LAS2" s="251"/>
      <c r="LAT2" s="252"/>
      <c r="LAU2" s="263"/>
      <c r="LAW2" s="262"/>
      <c r="LAX2" s="250"/>
      <c r="LAY2" s="251"/>
      <c r="LAZ2" s="252"/>
      <c r="LBA2" s="263"/>
      <c r="LBC2" s="262"/>
      <c r="LBD2" s="250"/>
      <c r="LBE2" s="251"/>
      <c r="LBF2" s="252"/>
      <c r="LBG2" s="263"/>
      <c r="LBI2" s="262"/>
      <c r="LBJ2" s="250"/>
      <c r="LBK2" s="251"/>
      <c r="LBL2" s="252"/>
      <c r="LBM2" s="263"/>
      <c r="LBO2" s="262"/>
      <c r="LBP2" s="250"/>
      <c r="LBQ2" s="251"/>
      <c r="LBR2" s="252"/>
      <c r="LBS2" s="263"/>
      <c r="LBU2" s="262"/>
      <c r="LBV2" s="250"/>
      <c r="LBW2" s="251"/>
      <c r="LBX2" s="252"/>
      <c r="LBY2" s="263"/>
      <c r="LCA2" s="262"/>
      <c r="LCB2" s="250"/>
      <c r="LCC2" s="251"/>
      <c r="LCD2" s="252"/>
      <c r="LCE2" s="263"/>
      <c r="LCG2" s="262"/>
      <c r="LCH2" s="250"/>
      <c r="LCI2" s="251"/>
      <c r="LCJ2" s="252"/>
      <c r="LCK2" s="263"/>
      <c r="LCM2" s="262"/>
      <c r="LCN2" s="250"/>
      <c r="LCO2" s="251"/>
      <c r="LCP2" s="252"/>
      <c r="LCQ2" s="263"/>
      <c r="LCS2" s="262"/>
      <c r="LCT2" s="250"/>
      <c r="LCU2" s="251"/>
      <c r="LCV2" s="252"/>
      <c r="LCW2" s="263"/>
      <c r="LCY2" s="262"/>
      <c r="LCZ2" s="250"/>
      <c r="LDA2" s="251"/>
      <c r="LDB2" s="252"/>
      <c r="LDC2" s="263"/>
      <c r="LDE2" s="262"/>
      <c r="LDF2" s="250"/>
      <c r="LDG2" s="251"/>
      <c r="LDH2" s="252"/>
      <c r="LDI2" s="263"/>
      <c r="LDK2" s="262"/>
      <c r="LDL2" s="250"/>
      <c r="LDM2" s="251"/>
      <c r="LDN2" s="252"/>
      <c r="LDO2" s="263"/>
      <c r="LDQ2" s="262"/>
      <c r="LDR2" s="250"/>
      <c r="LDS2" s="251"/>
      <c r="LDT2" s="252"/>
      <c r="LDU2" s="263"/>
      <c r="LDW2" s="262"/>
      <c r="LDX2" s="250"/>
      <c r="LDY2" s="251"/>
      <c r="LDZ2" s="252"/>
      <c r="LEA2" s="263"/>
      <c r="LEC2" s="262"/>
      <c r="LED2" s="250"/>
      <c r="LEE2" s="251"/>
      <c r="LEF2" s="252"/>
      <c r="LEG2" s="263"/>
      <c r="LEI2" s="262"/>
      <c r="LEJ2" s="250"/>
      <c r="LEK2" s="251"/>
      <c r="LEL2" s="252"/>
      <c r="LEM2" s="263"/>
      <c r="LEO2" s="262"/>
      <c r="LEP2" s="250"/>
      <c r="LEQ2" s="251"/>
      <c r="LER2" s="252"/>
      <c r="LES2" s="263"/>
      <c r="LEU2" s="262"/>
      <c r="LEV2" s="250"/>
      <c r="LEW2" s="251"/>
      <c r="LEX2" s="252"/>
      <c r="LEY2" s="263"/>
      <c r="LFA2" s="262"/>
      <c r="LFB2" s="250"/>
      <c r="LFC2" s="251"/>
      <c r="LFD2" s="252"/>
      <c r="LFE2" s="263"/>
      <c r="LFG2" s="262"/>
      <c r="LFH2" s="250"/>
      <c r="LFI2" s="251"/>
      <c r="LFJ2" s="252"/>
      <c r="LFK2" s="263"/>
      <c r="LFM2" s="262"/>
      <c r="LFN2" s="250"/>
      <c r="LFO2" s="251"/>
      <c r="LFP2" s="252"/>
      <c r="LFQ2" s="263"/>
      <c r="LFS2" s="262"/>
      <c r="LFT2" s="250"/>
      <c r="LFU2" s="251"/>
      <c r="LFV2" s="252"/>
      <c r="LFW2" s="263"/>
      <c r="LFY2" s="262"/>
      <c r="LFZ2" s="250"/>
      <c r="LGA2" s="251"/>
      <c r="LGB2" s="252"/>
      <c r="LGC2" s="263"/>
      <c r="LGE2" s="262"/>
      <c r="LGF2" s="250"/>
      <c r="LGG2" s="251"/>
      <c r="LGH2" s="252"/>
      <c r="LGI2" s="263"/>
      <c r="LGK2" s="262"/>
      <c r="LGL2" s="250"/>
      <c r="LGM2" s="251"/>
      <c r="LGN2" s="252"/>
      <c r="LGO2" s="263"/>
      <c r="LGQ2" s="262"/>
      <c r="LGR2" s="250"/>
      <c r="LGS2" s="251"/>
      <c r="LGT2" s="252"/>
      <c r="LGU2" s="263"/>
      <c r="LGW2" s="262"/>
      <c r="LGX2" s="250"/>
      <c r="LGY2" s="251"/>
      <c r="LGZ2" s="252"/>
      <c r="LHA2" s="263"/>
      <c r="LHC2" s="262"/>
      <c r="LHD2" s="250"/>
      <c r="LHE2" s="251"/>
      <c r="LHF2" s="252"/>
      <c r="LHG2" s="263"/>
      <c r="LHI2" s="262"/>
      <c r="LHJ2" s="250"/>
      <c r="LHK2" s="251"/>
      <c r="LHL2" s="252"/>
      <c r="LHM2" s="263"/>
      <c r="LHO2" s="262"/>
      <c r="LHP2" s="250"/>
      <c r="LHQ2" s="251"/>
      <c r="LHR2" s="252"/>
      <c r="LHS2" s="263"/>
      <c r="LHU2" s="262"/>
      <c r="LHV2" s="250"/>
      <c r="LHW2" s="251"/>
      <c r="LHX2" s="252"/>
      <c r="LHY2" s="263"/>
      <c r="LIA2" s="262"/>
      <c r="LIB2" s="250"/>
      <c r="LIC2" s="251"/>
      <c r="LID2" s="252"/>
      <c r="LIE2" s="263"/>
      <c r="LIG2" s="262"/>
      <c r="LIH2" s="250"/>
      <c r="LII2" s="251"/>
      <c r="LIJ2" s="252"/>
      <c r="LIK2" s="263"/>
      <c r="LIM2" s="262"/>
      <c r="LIN2" s="250"/>
      <c r="LIO2" s="251"/>
      <c r="LIP2" s="252"/>
      <c r="LIQ2" s="263"/>
      <c r="LIS2" s="262"/>
      <c r="LIT2" s="250"/>
      <c r="LIU2" s="251"/>
      <c r="LIV2" s="252"/>
      <c r="LIW2" s="263"/>
      <c r="LIY2" s="262"/>
      <c r="LIZ2" s="250"/>
      <c r="LJA2" s="251"/>
      <c r="LJB2" s="252"/>
      <c r="LJC2" s="263"/>
      <c r="LJE2" s="262"/>
      <c r="LJF2" s="250"/>
      <c r="LJG2" s="251"/>
      <c r="LJH2" s="252"/>
      <c r="LJI2" s="263"/>
      <c r="LJK2" s="262"/>
      <c r="LJL2" s="250"/>
      <c r="LJM2" s="251"/>
      <c r="LJN2" s="252"/>
      <c r="LJO2" s="263"/>
      <c r="LJQ2" s="262"/>
      <c r="LJR2" s="250"/>
      <c r="LJS2" s="251"/>
      <c r="LJT2" s="252"/>
      <c r="LJU2" s="263"/>
      <c r="LJW2" s="262"/>
      <c r="LJX2" s="250"/>
      <c r="LJY2" s="251"/>
      <c r="LJZ2" s="252"/>
      <c r="LKA2" s="263"/>
      <c r="LKC2" s="262"/>
      <c r="LKD2" s="250"/>
      <c r="LKE2" s="251"/>
      <c r="LKF2" s="252"/>
      <c r="LKG2" s="263"/>
      <c r="LKI2" s="262"/>
      <c r="LKJ2" s="250"/>
      <c r="LKK2" s="251"/>
      <c r="LKL2" s="252"/>
      <c r="LKM2" s="263"/>
      <c r="LKO2" s="262"/>
      <c r="LKP2" s="250"/>
      <c r="LKQ2" s="251"/>
      <c r="LKR2" s="252"/>
      <c r="LKS2" s="263"/>
      <c r="LKU2" s="262"/>
      <c r="LKV2" s="250"/>
      <c r="LKW2" s="251"/>
      <c r="LKX2" s="252"/>
      <c r="LKY2" s="263"/>
      <c r="LLA2" s="262"/>
      <c r="LLB2" s="250"/>
      <c r="LLC2" s="251"/>
      <c r="LLD2" s="252"/>
      <c r="LLE2" s="263"/>
      <c r="LLG2" s="262"/>
      <c r="LLH2" s="250"/>
      <c r="LLI2" s="251"/>
      <c r="LLJ2" s="252"/>
      <c r="LLK2" s="263"/>
      <c r="LLM2" s="262"/>
      <c r="LLN2" s="250"/>
      <c r="LLO2" s="251"/>
      <c r="LLP2" s="252"/>
      <c r="LLQ2" s="263"/>
      <c r="LLS2" s="262"/>
      <c r="LLT2" s="250"/>
      <c r="LLU2" s="251"/>
      <c r="LLV2" s="252"/>
      <c r="LLW2" s="263"/>
      <c r="LLY2" s="262"/>
      <c r="LLZ2" s="250"/>
      <c r="LMA2" s="251"/>
      <c r="LMB2" s="252"/>
      <c r="LMC2" s="263"/>
      <c r="LME2" s="262"/>
      <c r="LMF2" s="250"/>
      <c r="LMG2" s="251"/>
      <c r="LMH2" s="252"/>
      <c r="LMI2" s="263"/>
      <c r="LMK2" s="262"/>
      <c r="LML2" s="250"/>
      <c r="LMM2" s="251"/>
      <c r="LMN2" s="252"/>
      <c r="LMO2" s="263"/>
      <c r="LMQ2" s="262"/>
      <c r="LMR2" s="250"/>
      <c r="LMS2" s="251"/>
      <c r="LMT2" s="252"/>
      <c r="LMU2" s="263"/>
      <c r="LMW2" s="262"/>
      <c r="LMX2" s="250"/>
      <c r="LMY2" s="251"/>
      <c r="LMZ2" s="252"/>
      <c r="LNA2" s="263"/>
      <c r="LNC2" s="262"/>
      <c r="LND2" s="250"/>
      <c r="LNE2" s="251"/>
      <c r="LNF2" s="252"/>
      <c r="LNG2" s="263"/>
      <c r="LNI2" s="262"/>
      <c r="LNJ2" s="250"/>
      <c r="LNK2" s="251"/>
      <c r="LNL2" s="252"/>
      <c r="LNM2" s="263"/>
      <c r="LNO2" s="262"/>
      <c r="LNP2" s="250"/>
      <c r="LNQ2" s="251"/>
      <c r="LNR2" s="252"/>
      <c r="LNS2" s="263"/>
      <c r="LNU2" s="262"/>
      <c r="LNV2" s="250"/>
      <c r="LNW2" s="251"/>
      <c r="LNX2" s="252"/>
      <c r="LNY2" s="263"/>
      <c r="LOA2" s="262"/>
      <c r="LOB2" s="250"/>
      <c r="LOC2" s="251"/>
      <c r="LOD2" s="252"/>
      <c r="LOE2" s="263"/>
      <c r="LOG2" s="262"/>
      <c r="LOH2" s="250"/>
      <c r="LOI2" s="251"/>
      <c r="LOJ2" s="252"/>
      <c r="LOK2" s="263"/>
      <c r="LOM2" s="262"/>
      <c r="LON2" s="250"/>
      <c r="LOO2" s="251"/>
      <c r="LOP2" s="252"/>
      <c r="LOQ2" s="263"/>
      <c r="LOS2" s="262"/>
      <c r="LOT2" s="250"/>
      <c r="LOU2" s="251"/>
      <c r="LOV2" s="252"/>
      <c r="LOW2" s="263"/>
      <c r="LOY2" s="262"/>
      <c r="LOZ2" s="250"/>
      <c r="LPA2" s="251"/>
      <c r="LPB2" s="252"/>
      <c r="LPC2" s="263"/>
      <c r="LPE2" s="262"/>
      <c r="LPF2" s="250"/>
      <c r="LPG2" s="251"/>
      <c r="LPH2" s="252"/>
      <c r="LPI2" s="263"/>
      <c r="LPK2" s="262"/>
      <c r="LPL2" s="250"/>
      <c r="LPM2" s="251"/>
      <c r="LPN2" s="252"/>
      <c r="LPO2" s="263"/>
      <c r="LPQ2" s="262"/>
      <c r="LPR2" s="250"/>
      <c r="LPS2" s="251"/>
      <c r="LPT2" s="252"/>
      <c r="LPU2" s="263"/>
      <c r="LPW2" s="262"/>
      <c r="LPX2" s="250"/>
      <c r="LPY2" s="251"/>
      <c r="LPZ2" s="252"/>
      <c r="LQA2" s="263"/>
      <c r="LQC2" s="262"/>
      <c r="LQD2" s="250"/>
      <c r="LQE2" s="251"/>
      <c r="LQF2" s="252"/>
      <c r="LQG2" s="263"/>
      <c r="LQI2" s="262"/>
      <c r="LQJ2" s="250"/>
      <c r="LQK2" s="251"/>
      <c r="LQL2" s="252"/>
      <c r="LQM2" s="263"/>
      <c r="LQO2" s="262"/>
      <c r="LQP2" s="250"/>
      <c r="LQQ2" s="251"/>
      <c r="LQR2" s="252"/>
      <c r="LQS2" s="263"/>
      <c r="LQU2" s="262"/>
      <c r="LQV2" s="250"/>
      <c r="LQW2" s="251"/>
      <c r="LQX2" s="252"/>
      <c r="LQY2" s="263"/>
      <c r="LRA2" s="262"/>
      <c r="LRB2" s="250"/>
      <c r="LRC2" s="251"/>
      <c r="LRD2" s="252"/>
      <c r="LRE2" s="263"/>
      <c r="LRG2" s="262"/>
      <c r="LRH2" s="250"/>
      <c r="LRI2" s="251"/>
      <c r="LRJ2" s="252"/>
      <c r="LRK2" s="263"/>
      <c r="LRM2" s="262"/>
      <c r="LRN2" s="250"/>
      <c r="LRO2" s="251"/>
      <c r="LRP2" s="252"/>
      <c r="LRQ2" s="263"/>
      <c r="LRS2" s="262"/>
      <c r="LRT2" s="250"/>
      <c r="LRU2" s="251"/>
      <c r="LRV2" s="252"/>
      <c r="LRW2" s="263"/>
      <c r="LRY2" s="262"/>
      <c r="LRZ2" s="250"/>
      <c r="LSA2" s="251"/>
      <c r="LSB2" s="252"/>
      <c r="LSC2" s="263"/>
      <c r="LSE2" s="262"/>
      <c r="LSF2" s="250"/>
      <c r="LSG2" s="251"/>
      <c r="LSH2" s="252"/>
      <c r="LSI2" s="263"/>
      <c r="LSK2" s="262"/>
      <c r="LSL2" s="250"/>
      <c r="LSM2" s="251"/>
      <c r="LSN2" s="252"/>
      <c r="LSO2" s="263"/>
      <c r="LSQ2" s="262"/>
      <c r="LSR2" s="250"/>
      <c r="LSS2" s="251"/>
      <c r="LST2" s="252"/>
      <c r="LSU2" s="263"/>
      <c r="LSW2" s="262"/>
      <c r="LSX2" s="250"/>
      <c r="LSY2" s="251"/>
      <c r="LSZ2" s="252"/>
      <c r="LTA2" s="263"/>
      <c r="LTC2" s="262"/>
      <c r="LTD2" s="250"/>
      <c r="LTE2" s="251"/>
      <c r="LTF2" s="252"/>
      <c r="LTG2" s="263"/>
      <c r="LTI2" s="262"/>
      <c r="LTJ2" s="250"/>
      <c r="LTK2" s="251"/>
      <c r="LTL2" s="252"/>
      <c r="LTM2" s="263"/>
      <c r="LTO2" s="262"/>
      <c r="LTP2" s="250"/>
      <c r="LTQ2" s="251"/>
      <c r="LTR2" s="252"/>
      <c r="LTS2" s="263"/>
      <c r="LTU2" s="262"/>
      <c r="LTV2" s="250"/>
      <c r="LTW2" s="251"/>
      <c r="LTX2" s="252"/>
      <c r="LTY2" s="263"/>
      <c r="LUA2" s="262"/>
      <c r="LUB2" s="250"/>
      <c r="LUC2" s="251"/>
      <c r="LUD2" s="252"/>
      <c r="LUE2" s="263"/>
      <c r="LUG2" s="262"/>
      <c r="LUH2" s="250"/>
      <c r="LUI2" s="251"/>
      <c r="LUJ2" s="252"/>
      <c r="LUK2" s="263"/>
      <c r="LUM2" s="262"/>
      <c r="LUN2" s="250"/>
      <c r="LUO2" s="251"/>
      <c r="LUP2" s="252"/>
      <c r="LUQ2" s="263"/>
      <c r="LUS2" s="262"/>
      <c r="LUT2" s="250"/>
      <c r="LUU2" s="251"/>
      <c r="LUV2" s="252"/>
      <c r="LUW2" s="263"/>
      <c r="LUY2" s="262"/>
      <c r="LUZ2" s="250"/>
      <c r="LVA2" s="251"/>
      <c r="LVB2" s="252"/>
      <c r="LVC2" s="263"/>
      <c r="LVE2" s="262"/>
      <c r="LVF2" s="250"/>
      <c r="LVG2" s="251"/>
      <c r="LVH2" s="252"/>
      <c r="LVI2" s="263"/>
      <c r="LVK2" s="262"/>
      <c r="LVL2" s="250"/>
      <c r="LVM2" s="251"/>
      <c r="LVN2" s="252"/>
      <c r="LVO2" s="263"/>
      <c r="LVQ2" s="262"/>
      <c r="LVR2" s="250"/>
      <c r="LVS2" s="251"/>
      <c r="LVT2" s="252"/>
      <c r="LVU2" s="263"/>
      <c r="LVW2" s="262"/>
      <c r="LVX2" s="250"/>
      <c r="LVY2" s="251"/>
      <c r="LVZ2" s="252"/>
      <c r="LWA2" s="263"/>
      <c r="LWC2" s="262"/>
      <c r="LWD2" s="250"/>
      <c r="LWE2" s="251"/>
      <c r="LWF2" s="252"/>
      <c r="LWG2" s="263"/>
      <c r="LWI2" s="262"/>
      <c r="LWJ2" s="250"/>
      <c r="LWK2" s="251"/>
      <c r="LWL2" s="252"/>
      <c r="LWM2" s="263"/>
      <c r="LWO2" s="262"/>
      <c r="LWP2" s="250"/>
      <c r="LWQ2" s="251"/>
      <c r="LWR2" s="252"/>
      <c r="LWS2" s="263"/>
      <c r="LWU2" s="262"/>
      <c r="LWV2" s="250"/>
      <c r="LWW2" s="251"/>
      <c r="LWX2" s="252"/>
      <c r="LWY2" s="263"/>
      <c r="LXA2" s="262"/>
      <c r="LXB2" s="250"/>
      <c r="LXC2" s="251"/>
      <c r="LXD2" s="252"/>
      <c r="LXE2" s="263"/>
      <c r="LXG2" s="262"/>
      <c r="LXH2" s="250"/>
      <c r="LXI2" s="251"/>
      <c r="LXJ2" s="252"/>
      <c r="LXK2" s="263"/>
      <c r="LXM2" s="262"/>
      <c r="LXN2" s="250"/>
      <c r="LXO2" s="251"/>
      <c r="LXP2" s="252"/>
      <c r="LXQ2" s="263"/>
      <c r="LXS2" s="262"/>
      <c r="LXT2" s="250"/>
      <c r="LXU2" s="251"/>
      <c r="LXV2" s="252"/>
      <c r="LXW2" s="263"/>
      <c r="LXY2" s="262"/>
      <c r="LXZ2" s="250"/>
      <c r="LYA2" s="251"/>
      <c r="LYB2" s="252"/>
      <c r="LYC2" s="263"/>
      <c r="LYE2" s="262"/>
      <c r="LYF2" s="250"/>
      <c r="LYG2" s="251"/>
      <c r="LYH2" s="252"/>
      <c r="LYI2" s="263"/>
      <c r="LYK2" s="262"/>
      <c r="LYL2" s="250"/>
      <c r="LYM2" s="251"/>
      <c r="LYN2" s="252"/>
      <c r="LYO2" s="263"/>
      <c r="LYQ2" s="262"/>
      <c r="LYR2" s="250"/>
      <c r="LYS2" s="251"/>
      <c r="LYT2" s="252"/>
      <c r="LYU2" s="263"/>
      <c r="LYW2" s="262"/>
      <c r="LYX2" s="250"/>
      <c r="LYY2" s="251"/>
      <c r="LYZ2" s="252"/>
      <c r="LZA2" s="263"/>
      <c r="LZC2" s="262"/>
      <c r="LZD2" s="250"/>
      <c r="LZE2" s="251"/>
      <c r="LZF2" s="252"/>
      <c r="LZG2" s="263"/>
      <c r="LZI2" s="262"/>
      <c r="LZJ2" s="250"/>
      <c r="LZK2" s="251"/>
      <c r="LZL2" s="252"/>
      <c r="LZM2" s="263"/>
      <c r="LZO2" s="262"/>
      <c r="LZP2" s="250"/>
      <c r="LZQ2" s="251"/>
      <c r="LZR2" s="252"/>
      <c r="LZS2" s="263"/>
      <c r="LZU2" s="262"/>
      <c r="LZV2" s="250"/>
      <c r="LZW2" s="251"/>
      <c r="LZX2" s="252"/>
      <c r="LZY2" s="263"/>
      <c r="MAA2" s="262"/>
      <c r="MAB2" s="250"/>
      <c r="MAC2" s="251"/>
      <c r="MAD2" s="252"/>
      <c r="MAE2" s="263"/>
      <c r="MAG2" s="262"/>
      <c r="MAH2" s="250"/>
      <c r="MAI2" s="251"/>
      <c r="MAJ2" s="252"/>
      <c r="MAK2" s="263"/>
      <c r="MAM2" s="262"/>
      <c r="MAN2" s="250"/>
      <c r="MAO2" s="251"/>
      <c r="MAP2" s="252"/>
      <c r="MAQ2" s="263"/>
      <c r="MAS2" s="262"/>
      <c r="MAT2" s="250"/>
      <c r="MAU2" s="251"/>
      <c r="MAV2" s="252"/>
      <c r="MAW2" s="263"/>
      <c r="MAY2" s="262"/>
      <c r="MAZ2" s="250"/>
      <c r="MBA2" s="251"/>
      <c r="MBB2" s="252"/>
      <c r="MBC2" s="263"/>
      <c r="MBE2" s="262"/>
      <c r="MBF2" s="250"/>
      <c r="MBG2" s="251"/>
      <c r="MBH2" s="252"/>
      <c r="MBI2" s="263"/>
      <c r="MBK2" s="262"/>
      <c r="MBL2" s="250"/>
      <c r="MBM2" s="251"/>
      <c r="MBN2" s="252"/>
      <c r="MBO2" s="263"/>
      <c r="MBQ2" s="262"/>
      <c r="MBR2" s="250"/>
      <c r="MBS2" s="251"/>
      <c r="MBT2" s="252"/>
      <c r="MBU2" s="263"/>
      <c r="MBW2" s="262"/>
      <c r="MBX2" s="250"/>
      <c r="MBY2" s="251"/>
      <c r="MBZ2" s="252"/>
      <c r="MCA2" s="263"/>
      <c r="MCC2" s="262"/>
      <c r="MCD2" s="250"/>
      <c r="MCE2" s="251"/>
      <c r="MCF2" s="252"/>
      <c r="MCG2" s="263"/>
      <c r="MCI2" s="262"/>
      <c r="MCJ2" s="250"/>
      <c r="MCK2" s="251"/>
      <c r="MCL2" s="252"/>
      <c r="MCM2" s="263"/>
      <c r="MCO2" s="262"/>
      <c r="MCP2" s="250"/>
      <c r="MCQ2" s="251"/>
      <c r="MCR2" s="252"/>
      <c r="MCS2" s="263"/>
      <c r="MCU2" s="262"/>
      <c r="MCV2" s="250"/>
      <c r="MCW2" s="251"/>
      <c r="MCX2" s="252"/>
      <c r="MCY2" s="263"/>
      <c r="MDA2" s="262"/>
      <c r="MDB2" s="250"/>
      <c r="MDC2" s="251"/>
      <c r="MDD2" s="252"/>
      <c r="MDE2" s="263"/>
      <c r="MDG2" s="262"/>
      <c r="MDH2" s="250"/>
      <c r="MDI2" s="251"/>
      <c r="MDJ2" s="252"/>
      <c r="MDK2" s="263"/>
      <c r="MDM2" s="262"/>
      <c r="MDN2" s="250"/>
      <c r="MDO2" s="251"/>
      <c r="MDP2" s="252"/>
      <c r="MDQ2" s="263"/>
      <c r="MDS2" s="262"/>
      <c r="MDT2" s="250"/>
      <c r="MDU2" s="251"/>
      <c r="MDV2" s="252"/>
      <c r="MDW2" s="263"/>
      <c r="MDY2" s="262"/>
      <c r="MDZ2" s="250"/>
      <c r="MEA2" s="251"/>
      <c r="MEB2" s="252"/>
      <c r="MEC2" s="263"/>
      <c r="MEE2" s="262"/>
      <c r="MEF2" s="250"/>
      <c r="MEG2" s="251"/>
      <c r="MEH2" s="252"/>
      <c r="MEI2" s="263"/>
      <c r="MEK2" s="262"/>
      <c r="MEL2" s="250"/>
      <c r="MEM2" s="251"/>
      <c r="MEN2" s="252"/>
      <c r="MEO2" s="263"/>
      <c r="MEQ2" s="262"/>
      <c r="MER2" s="250"/>
      <c r="MES2" s="251"/>
      <c r="MET2" s="252"/>
      <c r="MEU2" s="263"/>
      <c r="MEW2" s="262"/>
      <c r="MEX2" s="250"/>
      <c r="MEY2" s="251"/>
      <c r="MEZ2" s="252"/>
      <c r="MFA2" s="263"/>
      <c r="MFC2" s="262"/>
      <c r="MFD2" s="250"/>
      <c r="MFE2" s="251"/>
      <c r="MFF2" s="252"/>
      <c r="MFG2" s="263"/>
      <c r="MFI2" s="262"/>
      <c r="MFJ2" s="250"/>
      <c r="MFK2" s="251"/>
      <c r="MFL2" s="252"/>
      <c r="MFM2" s="263"/>
      <c r="MFO2" s="262"/>
      <c r="MFP2" s="250"/>
      <c r="MFQ2" s="251"/>
      <c r="MFR2" s="252"/>
      <c r="MFS2" s="263"/>
      <c r="MFU2" s="262"/>
      <c r="MFV2" s="250"/>
      <c r="MFW2" s="251"/>
      <c r="MFX2" s="252"/>
      <c r="MFY2" s="263"/>
      <c r="MGA2" s="262"/>
      <c r="MGB2" s="250"/>
      <c r="MGC2" s="251"/>
      <c r="MGD2" s="252"/>
      <c r="MGE2" s="263"/>
      <c r="MGG2" s="262"/>
      <c r="MGH2" s="250"/>
      <c r="MGI2" s="251"/>
      <c r="MGJ2" s="252"/>
      <c r="MGK2" s="263"/>
      <c r="MGM2" s="262"/>
      <c r="MGN2" s="250"/>
      <c r="MGO2" s="251"/>
      <c r="MGP2" s="252"/>
      <c r="MGQ2" s="263"/>
      <c r="MGS2" s="262"/>
      <c r="MGT2" s="250"/>
      <c r="MGU2" s="251"/>
      <c r="MGV2" s="252"/>
      <c r="MGW2" s="263"/>
      <c r="MGY2" s="262"/>
      <c r="MGZ2" s="250"/>
      <c r="MHA2" s="251"/>
      <c r="MHB2" s="252"/>
      <c r="MHC2" s="263"/>
      <c r="MHE2" s="262"/>
      <c r="MHF2" s="250"/>
      <c r="MHG2" s="251"/>
      <c r="MHH2" s="252"/>
      <c r="MHI2" s="263"/>
      <c r="MHK2" s="262"/>
      <c r="MHL2" s="250"/>
      <c r="MHM2" s="251"/>
      <c r="MHN2" s="252"/>
      <c r="MHO2" s="263"/>
      <c r="MHQ2" s="262"/>
      <c r="MHR2" s="250"/>
      <c r="MHS2" s="251"/>
      <c r="MHT2" s="252"/>
      <c r="MHU2" s="263"/>
      <c r="MHW2" s="262"/>
      <c r="MHX2" s="250"/>
      <c r="MHY2" s="251"/>
      <c r="MHZ2" s="252"/>
      <c r="MIA2" s="263"/>
      <c r="MIC2" s="262"/>
      <c r="MID2" s="250"/>
      <c r="MIE2" s="251"/>
      <c r="MIF2" s="252"/>
      <c r="MIG2" s="263"/>
      <c r="MII2" s="262"/>
      <c r="MIJ2" s="250"/>
      <c r="MIK2" s="251"/>
      <c r="MIL2" s="252"/>
      <c r="MIM2" s="263"/>
      <c r="MIO2" s="262"/>
      <c r="MIP2" s="250"/>
      <c r="MIQ2" s="251"/>
      <c r="MIR2" s="252"/>
      <c r="MIS2" s="263"/>
      <c r="MIU2" s="262"/>
      <c r="MIV2" s="250"/>
      <c r="MIW2" s="251"/>
      <c r="MIX2" s="252"/>
      <c r="MIY2" s="263"/>
      <c r="MJA2" s="262"/>
      <c r="MJB2" s="250"/>
      <c r="MJC2" s="251"/>
      <c r="MJD2" s="252"/>
      <c r="MJE2" s="263"/>
      <c r="MJG2" s="262"/>
      <c r="MJH2" s="250"/>
      <c r="MJI2" s="251"/>
      <c r="MJJ2" s="252"/>
      <c r="MJK2" s="263"/>
      <c r="MJM2" s="262"/>
      <c r="MJN2" s="250"/>
      <c r="MJO2" s="251"/>
      <c r="MJP2" s="252"/>
      <c r="MJQ2" s="263"/>
      <c r="MJS2" s="262"/>
      <c r="MJT2" s="250"/>
      <c r="MJU2" s="251"/>
      <c r="MJV2" s="252"/>
      <c r="MJW2" s="263"/>
      <c r="MJY2" s="262"/>
      <c r="MJZ2" s="250"/>
      <c r="MKA2" s="251"/>
      <c r="MKB2" s="252"/>
      <c r="MKC2" s="263"/>
      <c r="MKE2" s="262"/>
      <c r="MKF2" s="250"/>
      <c r="MKG2" s="251"/>
      <c r="MKH2" s="252"/>
      <c r="MKI2" s="263"/>
      <c r="MKK2" s="262"/>
      <c r="MKL2" s="250"/>
      <c r="MKM2" s="251"/>
      <c r="MKN2" s="252"/>
      <c r="MKO2" s="263"/>
      <c r="MKQ2" s="262"/>
      <c r="MKR2" s="250"/>
      <c r="MKS2" s="251"/>
      <c r="MKT2" s="252"/>
      <c r="MKU2" s="263"/>
      <c r="MKW2" s="262"/>
      <c r="MKX2" s="250"/>
      <c r="MKY2" s="251"/>
      <c r="MKZ2" s="252"/>
      <c r="MLA2" s="263"/>
      <c r="MLC2" s="262"/>
      <c r="MLD2" s="250"/>
      <c r="MLE2" s="251"/>
      <c r="MLF2" s="252"/>
      <c r="MLG2" s="263"/>
      <c r="MLI2" s="262"/>
      <c r="MLJ2" s="250"/>
      <c r="MLK2" s="251"/>
      <c r="MLL2" s="252"/>
      <c r="MLM2" s="263"/>
      <c r="MLO2" s="262"/>
      <c r="MLP2" s="250"/>
      <c r="MLQ2" s="251"/>
      <c r="MLR2" s="252"/>
      <c r="MLS2" s="263"/>
      <c r="MLU2" s="262"/>
      <c r="MLV2" s="250"/>
      <c r="MLW2" s="251"/>
      <c r="MLX2" s="252"/>
      <c r="MLY2" s="263"/>
      <c r="MMA2" s="262"/>
      <c r="MMB2" s="250"/>
      <c r="MMC2" s="251"/>
      <c r="MMD2" s="252"/>
      <c r="MME2" s="263"/>
      <c r="MMG2" s="262"/>
      <c r="MMH2" s="250"/>
      <c r="MMI2" s="251"/>
      <c r="MMJ2" s="252"/>
      <c r="MMK2" s="263"/>
      <c r="MMM2" s="262"/>
      <c r="MMN2" s="250"/>
      <c r="MMO2" s="251"/>
      <c r="MMP2" s="252"/>
      <c r="MMQ2" s="263"/>
      <c r="MMS2" s="262"/>
      <c r="MMT2" s="250"/>
      <c r="MMU2" s="251"/>
      <c r="MMV2" s="252"/>
      <c r="MMW2" s="263"/>
      <c r="MMY2" s="262"/>
      <c r="MMZ2" s="250"/>
      <c r="MNA2" s="251"/>
      <c r="MNB2" s="252"/>
      <c r="MNC2" s="263"/>
      <c r="MNE2" s="262"/>
      <c r="MNF2" s="250"/>
      <c r="MNG2" s="251"/>
      <c r="MNH2" s="252"/>
      <c r="MNI2" s="263"/>
      <c r="MNK2" s="262"/>
      <c r="MNL2" s="250"/>
      <c r="MNM2" s="251"/>
      <c r="MNN2" s="252"/>
      <c r="MNO2" s="263"/>
      <c r="MNQ2" s="262"/>
      <c r="MNR2" s="250"/>
      <c r="MNS2" s="251"/>
      <c r="MNT2" s="252"/>
      <c r="MNU2" s="263"/>
      <c r="MNW2" s="262"/>
      <c r="MNX2" s="250"/>
      <c r="MNY2" s="251"/>
      <c r="MNZ2" s="252"/>
      <c r="MOA2" s="263"/>
      <c r="MOC2" s="262"/>
      <c r="MOD2" s="250"/>
      <c r="MOE2" s="251"/>
      <c r="MOF2" s="252"/>
      <c r="MOG2" s="263"/>
      <c r="MOI2" s="262"/>
      <c r="MOJ2" s="250"/>
      <c r="MOK2" s="251"/>
      <c r="MOL2" s="252"/>
      <c r="MOM2" s="263"/>
      <c r="MOO2" s="262"/>
      <c r="MOP2" s="250"/>
      <c r="MOQ2" s="251"/>
      <c r="MOR2" s="252"/>
      <c r="MOS2" s="263"/>
      <c r="MOU2" s="262"/>
      <c r="MOV2" s="250"/>
      <c r="MOW2" s="251"/>
      <c r="MOX2" s="252"/>
      <c r="MOY2" s="263"/>
      <c r="MPA2" s="262"/>
      <c r="MPB2" s="250"/>
      <c r="MPC2" s="251"/>
      <c r="MPD2" s="252"/>
      <c r="MPE2" s="263"/>
      <c r="MPG2" s="262"/>
      <c r="MPH2" s="250"/>
      <c r="MPI2" s="251"/>
      <c r="MPJ2" s="252"/>
      <c r="MPK2" s="263"/>
      <c r="MPM2" s="262"/>
      <c r="MPN2" s="250"/>
      <c r="MPO2" s="251"/>
      <c r="MPP2" s="252"/>
      <c r="MPQ2" s="263"/>
      <c r="MPS2" s="262"/>
      <c r="MPT2" s="250"/>
      <c r="MPU2" s="251"/>
      <c r="MPV2" s="252"/>
      <c r="MPW2" s="263"/>
      <c r="MPY2" s="262"/>
      <c r="MPZ2" s="250"/>
      <c r="MQA2" s="251"/>
      <c r="MQB2" s="252"/>
      <c r="MQC2" s="263"/>
      <c r="MQE2" s="262"/>
      <c r="MQF2" s="250"/>
      <c r="MQG2" s="251"/>
      <c r="MQH2" s="252"/>
      <c r="MQI2" s="263"/>
      <c r="MQK2" s="262"/>
      <c r="MQL2" s="250"/>
      <c r="MQM2" s="251"/>
      <c r="MQN2" s="252"/>
      <c r="MQO2" s="263"/>
      <c r="MQQ2" s="262"/>
      <c r="MQR2" s="250"/>
      <c r="MQS2" s="251"/>
      <c r="MQT2" s="252"/>
      <c r="MQU2" s="263"/>
      <c r="MQW2" s="262"/>
      <c r="MQX2" s="250"/>
      <c r="MQY2" s="251"/>
      <c r="MQZ2" s="252"/>
      <c r="MRA2" s="263"/>
      <c r="MRC2" s="262"/>
      <c r="MRD2" s="250"/>
      <c r="MRE2" s="251"/>
      <c r="MRF2" s="252"/>
      <c r="MRG2" s="263"/>
      <c r="MRI2" s="262"/>
      <c r="MRJ2" s="250"/>
      <c r="MRK2" s="251"/>
      <c r="MRL2" s="252"/>
      <c r="MRM2" s="263"/>
      <c r="MRO2" s="262"/>
      <c r="MRP2" s="250"/>
      <c r="MRQ2" s="251"/>
      <c r="MRR2" s="252"/>
      <c r="MRS2" s="263"/>
      <c r="MRU2" s="262"/>
      <c r="MRV2" s="250"/>
      <c r="MRW2" s="251"/>
      <c r="MRX2" s="252"/>
      <c r="MRY2" s="263"/>
      <c r="MSA2" s="262"/>
      <c r="MSB2" s="250"/>
      <c r="MSC2" s="251"/>
      <c r="MSD2" s="252"/>
      <c r="MSE2" s="263"/>
      <c r="MSG2" s="262"/>
      <c r="MSH2" s="250"/>
      <c r="MSI2" s="251"/>
      <c r="MSJ2" s="252"/>
      <c r="MSK2" s="263"/>
      <c r="MSM2" s="262"/>
      <c r="MSN2" s="250"/>
      <c r="MSO2" s="251"/>
      <c r="MSP2" s="252"/>
      <c r="MSQ2" s="263"/>
      <c r="MSS2" s="262"/>
      <c r="MST2" s="250"/>
      <c r="MSU2" s="251"/>
      <c r="MSV2" s="252"/>
      <c r="MSW2" s="263"/>
      <c r="MSY2" s="262"/>
      <c r="MSZ2" s="250"/>
      <c r="MTA2" s="251"/>
      <c r="MTB2" s="252"/>
      <c r="MTC2" s="263"/>
      <c r="MTE2" s="262"/>
      <c r="MTF2" s="250"/>
      <c r="MTG2" s="251"/>
      <c r="MTH2" s="252"/>
      <c r="MTI2" s="263"/>
      <c r="MTK2" s="262"/>
      <c r="MTL2" s="250"/>
      <c r="MTM2" s="251"/>
      <c r="MTN2" s="252"/>
      <c r="MTO2" s="263"/>
      <c r="MTQ2" s="262"/>
      <c r="MTR2" s="250"/>
      <c r="MTS2" s="251"/>
      <c r="MTT2" s="252"/>
      <c r="MTU2" s="263"/>
      <c r="MTW2" s="262"/>
      <c r="MTX2" s="250"/>
      <c r="MTY2" s="251"/>
      <c r="MTZ2" s="252"/>
      <c r="MUA2" s="263"/>
      <c r="MUC2" s="262"/>
      <c r="MUD2" s="250"/>
      <c r="MUE2" s="251"/>
      <c r="MUF2" s="252"/>
      <c r="MUG2" s="263"/>
      <c r="MUI2" s="262"/>
      <c r="MUJ2" s="250"/>
      <c r="MUK2" s="251"/>
      <c r="MUL2" s="252"/>
      <c r="MUM2" s="263"/>
      <c r="MUO2" s="262"/>
      <c r="MUP2" s="250"/>
      <c r="MUQ2" s="251"/>
      <c r="MUR2" s="252"/>
      <c r="MUS2" s="263"/>
      <c r="MUU2" s="262"/>
      <c r="MUV2" s="250"/>
      <c r="MUW2" s="251"/>
      <c r="MUX2" s="252"/>
      <c r="MUY2" s="263"/>
      <c r="MVA2" s="262"/>
      <c r="MVB2" s="250"/>
      <c r="MVC2" s="251"/>
      <c r="MVD2" s="252"/>
      <c r="MVE2" s="263"/>
      <c r="MVG2" s="262"/>
      <c r="MVH2" s="250"/>
      <c r="MVI2" s="251"/>
      <c r="MVJ2" s="252"/>
      <c r="MVK2" s="263"/>
      <c r="MVM2" s="262"/>
      <c r="MVN2" s="250"/>
      <c r="MVO2" s="251"/>
      <c r="MVP2" s="252"/>
      <c r="MVQ2" s="263"/>
      <c r="MVS2" s="262"/>
      <c r="MVT2" s="250"/>
      <c r="MVU2" s="251"/>
      <c r="MVV2" s="252"/>
      <c r="MVW2" s="263"/>
      <c r="MVY2" s="262"/>
      <c r="MVZ2" s="250"/>
      <c r="MWA2" s="251"/>
      <c r="MWB2" s="252"/>
      <c r="MWC2" s="263"/>
      <c r="MWE2" s="262"/>
      <c r="MWF2" s="250"/>
      <c r="MWG2" s="251"/>
      <c r="MWH2" s="252"/>
      <c r="MWI2" s="263"/>
      <c r="MWK2" s="262"/>
      <c r="MWL2" s="250"/>
      <c r="MWM2" s="251"/>
      <c r="MWN2" s="252"/>
      <c r="MWO2" s="263"/>
      <c r="MWQ2" s="262"/>
      <c r="MWR2" s="250"/>
      <c r="MWS2" s="251"/>
      <c r="MWT2" s="252"/>
      <c r="MWU2" s="263"/>
      <c r="MWW2" s="262"/>
      <c r="MWX2" s="250"/>
      <c r="MWY2" s="251"/>
      <c r="MWZ2" s="252"/>
      <c r="MXA2" s="263"/>
      <c r="MXC2" s="262"/>
      <c r="MXD2" s="250"/>
      <c r="MXE2" s="251"/>
      <c r="MXF2" s="252"/>
      <c r="MXG2" s="263"/>
      <c r="MXI2" s="262"/>
      <c r="MXJ2" s="250"/>
      <c r="MXK2" s="251"/>
      <c r="MXL2" s="252"/>
      <c r="MXM2" s="263"/>
      <c r="MXO2" s="262"/>
      <c r="MXP2" s="250"/>
      <c r="MXQ2" s="251"/>
      <c r="MXR2" s="252"/>
      <c r="MXS2" s="263"/>
      <c r="MXU2" s="262"/>
      <c r="MXV2" s="250"/>
      <c r="MXW2" s="251"/>
      <c r="MXX2" s="252"/>
      <c r="MXY2" s="263"/>
      <c r="MYA2" s="262"/>
      <c r="MYB2" s="250"/>
      <c r="MYC2" s="251"/>
      <c r="MYD2" s="252"/>
      <c r="MYE2" s="263"/>
      <c r="MYG2" s="262"/>
      <c r="MYH2" s="250"/>
      <c r="MYI2" s="251"/>
      <c r="MYJ2" s="252"/>
      <c r="MYK2" s="263"/>
      <c r="MYM2" s="262"/>
      <c r="MYN2" s="250"/>
      <c r="MYO2" s="251"/>
      <c r="MYP2" s="252"/>
      <c r="MYQ2" s="263"/>
      <c r="MYS2" s="262"/>
      <c r="MYT2" s="250"/>
      <c r="MYU2" s="251"/>
      <c r="MYV2" s="252"/>
      <c r="MYW2" s="263"/>
      <c r="MYY2" s="262"/>
      <c r="MYZ2" s="250"/>
      <c r="MZA2" s="251"/>
      <c r="MZB2" s="252"/>
      <c r="MZC2" s="263"/>
      <c r="MZE2" s="262"/>
      <c r="MZF2" s="250"/>
      <c r="MZG2" s="251"/>
      <c r="MZH2" s="252"/>
      <c r="MZI2" s="263"/>
      <c r="MZK2" s="262"/>
      <c r="MZL2" s="250"/>
      <c r="MZM2" s="251"/>
      <c r="MZN2" s="252"/>
      <c r="MZO2" s="263"/>
      <c r="MZQ2" s="262"/>
      <c r="MZR2" s="250"/>
      <c r="MZS2" s="251"/>
      <c r="MZT2" s="252"/>
      <c r="MZU2" s="263"/>
      <c r="MZW2" s="262"/>
      <c r="MZX2" s="250"/>
      <c r="MZY2" s="251"/>
      <c r="MZZ2" s="252"/>
      <c r="NAA2" s="263"/>
      <c r="NAC2" s="262"/>
      <c r="NAD2" s="250"/>
      <c r="NAE2" s="251"/>
      <c r="NAF2" s="252"/>
      <c r="NAG2" s="263"/>
      <c r="NAI2" s="262"/>
      <c r="NAJ2" s="250"/>
      <c r="NAK2" s="251"/>
      <c r="NAL2" s="252"/>
      <c r="NAM2" s="263"/>
      <c r="NAO2" s="262"/>
      <c r="NAP2" s="250"/>
      <c r="NAQ2" s="251"/>
      <c r="NAR2" s="252"/>
      <c r="NAS2" s="263"/>
      <c r="NAU2" s="262"/>
      <c r="NAV2" s="250"/>
      <c r="NAW2" s="251"/>
      <c r="NAX2" s="252"/>
      <c r="NAY2" s="263"/>
      <c r="NBA2" s="262"/>
      <c r="NBB2" s="250"/>
      <c r="NBC2" s="251"/>
      <c r="NBD2" s="252"/>
      <c r="NBE2" s="263"/>
      <c r="NBG2" s="262"/>
      <c r="NBH2" s="250"/>
      <c r="NBI2" s="251"/>
      <c r="NBJ2" s="252"/>
      <c r="NBK2" s="263"/>
      <c r="NBM2" s="262"/>
      <c r="NBN2" s="250"/>
      <c r="NBO2" s="251"/>
      <c r="NBP2" s="252"/>
      <c r="NBQ2" s="263"/>
      <c r="NBS2" s="262"/>
      <c r="NBT2" s="250"/>
      <c r="NBU2" s="251"/>
      <c r="NBV2" s="252"/>
      <c r="NBW2" s="263"/>
      <c r="NBY2" s="262"/>
      <c r="NBZ2" s="250"/>
      <c r="NCA2" s="251"/>
      <c r="NCB2" s="252"/>
      <c r="NCC2" s="263"/>
      <c r="NCE2" s="262"/>
      <c r="NCF2" s="250"/>
      <c r="NCG2" s="251"/>
      <c r="NCH2" s="252"/>
      <c r="NCI2" s="263"/>
      <c r="NCK2" s="262"/>
      <c r="NCL2" s="250"/>
      <c r="NCM2" s="251"/>
      <c r="NCN2" s="252"/>
      <c r="NCO2" s="263"/>
      <c r="NCQ2" s="262"/>
      <c r="NCR2" s="250"/>
      <c r="NCS2" s="251"/>
      <c r="NCT2" s="252"/>
      <c r="NCU2" s="263"/>
      <c r="NCW2" s="262"/>
      <c r="NCX2" s="250"/>
      <c r="NCY2" s="251"/>
      <c r="NCZ2" s="252"/>
      <c r="NDA2" s="263"/>
      <c r="NDC2" s="262"/>
      <c r="NDD2" s="250"/>
      <c r="NDE2" s="251"/>
      <c r="NDF2" s="252"/>
      <c r="NDG2" s="263"/>
      <c r="NDI2" s="262"/>
      <c r="NDJ2" s="250"/>
      <c r="NDK2" s="251"/>
      <c r="NDL2" s="252"/>
      <c r="NDM2" s="263"/>
      <c r="NDO2" s="262"/>
      <c r="NDP2" s="250"/>
      <c r="NDQ2" s="251"/>
      <c r="NDR2" s="252"/>
      <c r="NDS2" s="263"/>
      <c r="NDU2" s="262"/>
      <c r="NDV2" s="250"/>
      <c r="NDW2" s="251"/>
      <c r="NDX2" s="252"/>
      <c r="NDY2" s="263"/>
      <c r="NEA2" s="262"/>
      <c r="NEB2" s="250"/>
      <c r="NEC2" s="251"/>
      <c r="NED2" s="252"/>
      <c r="NEE2" s="263"/>
      <c r="NEG2" s="262"/>
      <c r="NEH2" s="250"/>
      <c r="NEI2" s="251"/>
      <c r="NEJ2" s="252"/>
      <c r="NEK2" s="263"/>
      <c r="NEM2" s="262"/>
      <c r="NEN2" s="250"/>
      <c r="NEO2" s="251"/>
      <c r="NEP2" s="252"/>
      <c r="NEQ2" s="263"/>
      <c r="NES2" s="262"/>
      <c r="NET2" s="250"/>
      <c r="NEU2" s="251"/>
      <c r="NEV2" s="252"/>
      <c r="NEW2" s="263"/>
      <c r="NEY2" s="262"/>
      <c r="NEZ2" s="250"/>
      <c r="NFA2" s="251"/>
      <c r="NFB2" s="252"/>
      <c r="NFC2" s="263"/>
      <c r="NFE2" s="262"/>
      <c r="NFF2" s="250"/>
      <c r="NFG2" s="251"/>
      <c r="NFH2" s="252"/>
      <c r="NFI2" s="263"/>
      <c r="NFK2" s="262"/>
      <c r="NFL2" s="250"/>
      <c r="NFM2" s="251"/>
      <c r="NFN2" s="252"/>
      <c r="NFO2" s="263"/>
      <c r="NFQ2" s="262"/>
      <c r="NFR2" s="250"/>
      <c r="NFS2" s="251"/>
      <c r="NFT2" s="252"/>
      <c r="NFU2" s="263"/>
      <c r="NFW2" s="262"/>
      <c r="NFX2" s="250"/>
      <c r="NFY2" s="251"/>
      <c r="NFZ2" s="252"/>
      <c r="NGA2" s="263"/>
      <c r="NGC2" s="262"/>
      <c r="NGD2" s="250"/>
      <c r="NGE2" s="251"/>
      <c r="NGF2" s="252"/>
      <c r="NGG2" s="263"/>
      <c r="NGI2" s="262"/>
      <c r="NGJ2" s="250"/>
      <c r="NGK2" s="251"/>
      <c r="NGL2" s="252"/>
      <c r="NGM2" s="263"/>
      <c r="NGO2" s="262"/>
      <c r="NGP2" s="250"/>
      <c r="NGQ2" s="251"/>
      <c r="NGR2" s="252"/>
      <c r="NGS2" s="263"/>
      <c r="NGU2" s="262"/>
      <c r="NGV2" s="250"/>
      <c r="NGW2" s="251"/>
      <c r="NGX2" s="252"/>
      <c r="NGY2" s="263"/>
      <c r="NHA2" s="262"/>
      <c r="NHB2" s="250"/>
      <c r="NHC2" s="251"/>
      <c r="NHD2" s="252"/>
      <c r="NHE2" s="263"/>
      <c r="NHG2" s="262"/>
      <c r="NHH2" s="250"/>
      <c r="NHI2" s="251"/>
      <c r="NHJ2" s="252"/>
      <c r="NHK2" s="263"/>
      <c r="NHM2" s="262"/>
      <c r="NHN2" s="250"/>
      <c r="NHO2" s="251"/>
      <c r="NHP2" s="252"/>
      <c r="NHQ2" s="263"/>
      <c r="NHS2" s="262"/>
      <c r="NHT2" s="250"/>
      <c r="NHU2" s="251"/>
      <c r="NHV2" s="252"/>
      <c r="NHW2" s="263"/>
      <c r="NHY2" s="262"/>
      <c r="NHZ2" s="250"/>
      <c r="NIA2" s="251"/>
      <c r="NIB2" s="252"/>
      <c r="NIC2" s="263"/>
      <c r="NIE2" s="262"/>
      <c r="NIF2" s="250"/>
      <c r="NIG2" s="251"/>
      <c r="NIH2" s="252"/>
      <c r="NII2" s="263"/>
      <c r="NIK2" s="262"/>
      <c r="NIL2" s="250"/>
      <c r="NIM2" s="251"/>
      <c r="NIN2" s="252"/>
      <c r="NIO2" s="263"/>
      <c r="NIQ2" s="262"/>
      <c r="NIR2" s="250"/>
      <c r="NIS2" s="251"/>
      <c r="NIT2" s="252"/>
      <c r="NIU2" s="263"/>
      <c r="NIW2" s="262"/>
      <c r="NIX2" s="250"/>
      <c r="NIY2" s="251"/>
      <c r="NIZ2" s="252"/>
      <c r="NJA2" s="263"/>
      <c r="NJC2" s="262"/>
      <c r="NJD2" s="250"/>
      <c r="NJE2" s="251"/>
      <c r="NJF2" s="252"/>
      <c r="NJG2" s="263"/>
      <c r="NJI2" s="262"/>
      <c r="NJJ2" s="250"/>
      <c r="NJK2" s="251"/>
      <c r="NJL2" s="252"/>
      <c r="NJM2" s="263"/>
      <c r="NJO2" s="262"/>
      <c r="NJP2" s="250"/>
      <c r="NJQ2" s="251"/>
      <c r="NJR2" s="252"/>
      <c r="NJS2" s="263"/>
      <c r="NJU2" s="262"/>
      <c r="NJV2" s="250"/>
      <c r="NJW2" s="251"/>
      <c r="NJX2" s="252"/>
      <c r="NJY2" s="263"/>
      <c r="NKA2" s="262"/>
      <c r="NKB2" s="250"/>
      <c r="NKC2" s="251"/>
      <c r="NKD2" s="252"/>
      <c r="NKE2" s="263"/>
      <c r="NKG2" s="262"/>
      <c r="NKH2" s="250"/>
      <c r="NKI2" s="251"/>
      <c r="NKJ2" s="252"/>
      <c r="NKK2" s="263"/>
      <c r="NKM2" s="262"/>
      <c r="NKN2" s="250"/>
      <c r="NKO2" s="251"/>
      <c r="NKP2" s="252"/>
      <c r="NKQ2" s="263"/>
      <c r="NKS2" s="262"/>
      <c r="NKT2" s="250"/>
      <c r="NKU2" s="251"/>
      <c r="NKV2" s="252"/>
      <c r="NKW2" s="263"/>
      <c r="NKY2" s="262"/>
      <c r="NKZ2" s="250"/>
      <c r="NLA2" s="251"/>
      <c r="NLB2" s="252"/>
      <c r="NLC2" s="263"/>
      <c r="NLE2" s="262"/>
      <c r="NLF2" s="250"/>
      <c r="NLG2" s="251"/>
      <c r="NLH2" s="252"/>
      <c r="NLI2" s="263"/>
      <c r="NLK2" s="262"/>
      <c r="NLL2" s="250"/>
      <c r="NLM2" s="251"/>
      <c r="NLN2" s="252"/>
      <c r="NLO2" s="263"/>
      <c r="NLQ2" s="262"/>
      <c r="NLR2" s="250"/>
      <c r="NLS2" s="251"/>
      <c r="NLT2" s="252"/>
      <c r="NLU2" s="263"/>
      <c r="NLW2" s="262"/>
      <c r="NLX2" s="250"/>
      <c r="NLY2" s="251"/>
      <c r="NLZ2" s="252"/>
      <c r="NMA2" s="263"/>
      <c r="NMC2" s="262"/>
      <c r="NMD2" s="250"/>
      <c r="NME2" s="251"/>
      <c r="NMF2" s="252"/>
      <c r="NMG2" s="263"/>
      <c r="NMI2" s="262"/>
      <c r="NMJ2" s="250"/>
      <c r="NMK2" s="251"/>
      <c r="NML2" s="252"/>
      <c r="NMM2" s="263"/>
      <c r="NMO2" s="262"/>
      <c r="NMP2" s="250"/>
      <c r="NMQ2" s="251"/>
      <c r="NMR2" s="252"/>
      <c r="NMS2" s="263"/>
      <c r="NMU2" s="262"/>
      <c r="NMV2" s="250"/>
      <c r="NMW2" s="251"/>
      <c r="NMX2" s="252"/>
      <c r="NMY2" s="263"/>
      <c r="NNA2" s="262"/>
      <c r="NNB2" s="250"/>
      <c r="NNC2" s="251"/>
      <c r="NND2" s="252"/>
      <c r="NNE2" s="263"/>
      <c r="NNG2" s="262"/>
      <c r="NNH2" s="250"/>
      <c r="NNI2" s="251"/>
      <c r="NNJ2" s="252"/>
      <c r="NNK2" s="263"/>
      <c r="NNM2" s="262"/>
      <c r="NNN2" s="250"/>
      <c r="NNO2" s="251"/>
      <c r="NNP2" s="252"/>
      <c r="NNQ2" s="263"/>
      <c r="NNS2" s="262"/>
      <c r="NNT2" s="250"/>
      <c r="NNU2" s="251"/>
      <c r="NNV2" s="252"/>
      <c r="NNW2" s="263"/>
      <c r="NNY2" s="262"/>
      <c r="NNZ2" s="250"/>
      <c r="NOA2" s="251"/>
      <c r="NOB2" s="252"/>
      <c r="NOC2" s="263"/>
      <c r="NOE2" s="262"/>
      <c r="NOF2" s="250"/>
      <c r="NOG2" s="251"/>
      <c r="NOH2" s="252"/>
      <c r="NOI2" s="263"/>
      <c r="NOK2" s="262"/>
      <c r="NOL2" s="250"/>
      <c r="NOM2" s="251"/>
      <c r="NON2" s="252"/>
      <c r="NOO2" s="263"/>
      <c r="NOQ2" s="262"/>
      <c r="NOR2" s="250"/>
      <c r="NOS2" s="251"/>
      <c r="NOT2" s="252"/>
      <c r="NOU2" s="263"/>
      <c r="NOW2" s="262"/>
      <c r="NOX2" s="250"/>
      <c r="NOY2" s="251"/>
      <c r="NOZ2" s="252"/>
      <c r="NPA2" s="263"/>
      <c r="NPC2" s="262"/>
      <c r="NPD2" s="250"/>
      <c r="NPE2" s="251"/>
      <c r="NPF2" s="252"/>
      <c r="NPG2" s="263"/>
      <c r="NPI2" s="262"/>
      <c r="NPJ2" s="250"/>
      <c r="NPK2" s="251"/>
      <c r="NPL2" s="252"/>
      <c r="NPM2" s="263"/>
      <c r="NPO2" s="262"/>
      <c r="NPP2" s="250"/>
      <c r="NPQ2" s="251"/>
      <c r="NPR2" s="252"/>
      <c r="NPS2" s="263"/>
      <c r="NPU2" s="262"/>
      <c r="NPV2" s="250"/>
      <c r="NPW2" s="251"/>
      <c r="NPX2" s="252"/>
      <c r="NPY2" s="263"/>
      <c r="NQA2" s="262"/>
      <c r="NQB2" s="250"/>
      <c r="NQC2" s="251"/>
      <c r="NQD2" s="252"/>
      <c r="NQE2" s="263"/>
      <c r="NQG2" s="262"/>
      <c r="NQH2" s="250"/>
      <c r="NQI2" s="251"/>
      <c r="NQJ2" s="252"/>
      <c r="NQK2" s="263"/>
      <c r="NQM2" s="262"/>
      <c r="NQN2" s="250"/>
      <c r="NQO2" s="251"/>
      <c r="NQP2" s="252"/>
      <c r="NQQ2" s="263"/>
      <c r="NQS2" s="262"/>
      <c r="NQT2" s="250"/>
      <c r="NQU2" s="251"/>
      <c r="NQV2" s="252"/>
      <c r="NQW2" s="263"/>
      <c r="NQY2" s="262"/>
      <c r="NQZ2" s="250"/>
      <c r="NRA2" s="251"/>
      <c r="NRB2" s="252"/>
      <c r="NRC2" s="263"/>
      <c r="NRE2" s="262"/>
      <c r="NRF2" s="250"/>
      <c r="NRG2" s="251"/>
      <c r="NRH2" s="252"/>
      <c r="NRI2" s="263"/>
      <c r="NRK2" s="262"/>
      <c r="NRL2" s="250"/>
      <c r="NRM2" s="251"/>
      <c r="NRN2" s="252"/>
      <c r="NRO2" s="263"/>
      <c r="NRQ2" s="262"/>
      <c r="NRR2" s="250"/>
      <c r="NRS2" s="251"/>
      <c r="NRT2" s="252"/>
      <c r="NRU2" s="263"/>
      <c r="NRW2" s="262"/>
      <c r="NRX2" s="250"/>
      <c r="NRY2" s="251"/>
      <c r="NRZ2" s="252"/>
      <c r="NSA2" s="263"/>
      <c r="NSC2" s="262"/>
      <c r="NSD2" s="250"/>
      <c r="NSE2" s="251"/>
      <c r="NSF2" s="252"/>
      <c r="NSG2" s="263"/>
      <c r="NSI2" s="262"/>
      <c r="NSJ2" s="250"/>
      <c r="NSK2" s="251"/>
      <c r="NSL2" s="252"/>
      <c r="NSM2" s="263"/>
      <c r="NSO2" s="262"/>
      <c r="NSP2" s="250"/>
      <c r="NSQ2" s="251"/>
      <c r="NSR2" s="252"/>
      <c r="NSS2" s="263"/>
      <c r="NSU2" s="262"/>
      <c r="NSV2" s="250"/>
      <c r="NSW2" s="251"/>
      <c r="NSX2" s="252"/>
      <c r="NSY2" s="263"/>
      <c r="NTA2" s="262"/>
      <c r="NTB2" s="250"/>
      <c r="NTC2" s="251"/>
      <c r="NTD2" s="252"/>
      <c r="NTE2" s="263"/>
      <c r="NTG2" s="262"/>
      <c r="NTH2" s="250"/>
      <c r="NTI2" s="251"/>
      <c r="NTJ2" s="252"/>
      <c r="NTK2" s="263"/>
      <c r="NTM2" s="262"/>
      <c r="NTN2" s="250"/>
      <c r="NTO2" s="251"/>
      <c r="NTP2" s="252"/>
      <c r="NTQ2" s="263"/>
      <c r="NTS2" s="262"/>
      <c r="NTT2" s="250"/>
      <c r="NTU2" s="251"/>
      <c r="NTV2" s="252"/>
      <c r="NTW2" s="263"/>
      <c r="NTY2" s="262"/>
      <c r="NTZ2" s="250"/>
      <c r="NUA2" s="251"/>
      <c r="NUB2" s="252"/>
      <c r="NUC2" s="263"/>
      <c r="NUE2" s="262"/>
      <c r="NUF2" s="250"/>
      <c r="NUG2" s="251"/>
      <c r="NUH2" s="252"/>
      <c r="NUI2" s="263"/>
      <c r="NUK2" s="262"/>
      <c r="NUL2" s="250"/>
      <c r="NUM2" s="251"/>
      <c r="NUN2" s="252"/>
      <c r="NUO2" s="263"/>
      <c r="NUQ2" s="262"/>
      <c r="NUR2" s="250"/>
      <c r="NUS2" s="251"/>
      <c r="NUT2" s="252"/>
      <c r="NUU2" s="263"/>
      <c r="NUW2" s="262"/>
      <c r="NUX2" s="250"/>
      <c r="NUY2" s="251"/>
      <c r="NUZ2" s="252"/>
      <c r="NVA2" s="263"/>
      <c r="NVC2" s="262"/>
      <c r="NVD2" s="250"/>
      <c r="NVE2" s="251"/>
      <c r="NVF2" s="252"/>
      <c r="NVG2" s="263"/>
      <c r="NVI2" s="262"/>
      <c r="NVJ2" s="250"/>
      <c r="NVK2" s="251"/>
      <c r="NVL2" s="252"/>
      <c r="NVM2" s="263"/>
      <c r="NVO2" s="262"/>
      <c r="NVP2" s="250"/>
      <c r="NVQ2" s="251"/>
      <c r="NVR2" s="252"/>
      <c r="NVS2" s="263"/>
      <c r="NVU2" s="262"/>
      <c r="NVV2" s="250"/>
      <c r="NVW2" s="251"/>
      <c r="NVX2" s="252"/>
      <c r="NVY2" s="263"/>
      <c r="NWA2" s="262"/>
      <c r="NWB2" s="250"/>
      <c r="NWC2" s="251"/>
      <c r="NWD2" s="252"/>
      <c r="NWE2" s="263"/>
      <c r="NWG2" s="262"/>
      <c r="NWH2" s="250"/>
      <c r="NWI2" s="251"/>
      <c r="NWJ2" s="252"/>
      <c r="NWK2" s="263"/>
      <c r="NWM2" s="262"/>
      <c r="NWN2" s="250"/>
      <c r="NWO2" s="251"/>
      <c r="NWP2" s="252"/>
      <c r="NWQ2" s="263"/>
      <c r="NWS2" s="262"/>
      <c r="NWT2" s="250"/>
      <c r="NWU2" s="251"/>
      <c r="NWV2" s="252"/>
      <c r="NWW2" s="263"/>
      <c r="NWY2" s="262"/>
      <c r="NWZ2" s="250"/>
      <c r="NXA2" s="251"/>
      <c r="NXB2" s="252"/>
      <c r="NXC2" s="263"/>
      <c r="NXE2" s="262"/>
      <c r="NXF2" s="250"/>
      <c r="NXG2" s="251"/>
      <c r="NXH2" s="252"/>
      <c r="NXI2" s="263"/>
      <c r="NXK2" s="262"/>
      <c r="NXL2" s="250"/>
      <c r="NXM2" s="251"/>
      <c r="NXN2" s="252"/>
      <c r="NXO2" s="263"/>
      <c r="NXQ2" s="262"/>
      <c r="NXR2" s="250"/>
      <c r="NXS2" s="251"/>
      <c r="NXT2" s="252"/>
      <c r="NXU2" s="263"/>
      <c r="NXW2" s="262"/>
      <c r="NXX2" s="250"/>
      <c r="NXY2" s="251"/>
      <c r="NXZ2" s="252"/>
      <c r="NYA2" s="263"/>
      <c r="NYC2" s="262"/>
      <c r="NYD2" s="250"/>
      <c r="NYE2" s="251"/>
      <c r="NYF2" s="252"/>
      <c r="NYG2" s="263"/>
      <c r="NYI2" s="262"/>
      <c r="NYJ2" s="250"/>
      <c r="NYK2" s="251"/>
      <c r="NYL2" s="252"/>
      <c r="NYM2" s="263"/>
      <c r="NYO2" s="262"/>
      <c r="NYP2" s="250"/>
      <c r="NYQ2" s="251"/>
      <c r="NYR2" s="252"/>
      <c r="NYS2" s="263"/>
      <c r="NYU2" s="262"/>
      <c r="NYV2" s="250"/>
      <c r="NYW2" s="251"/>
      <c r="NYX2" s="252"/>
      <c r="NYY2" s="263"/>
      <c r="NZA2" s="262"/>
      <c r="NZB2" s="250"/>
      <c r="NZC2" s="251"/>
      <c r="NZD2" s="252"/>
      <c r="NZE2" s="263"/>
      <c r="NZG2" s="262"/>
      <c r="NZH2" s="250"/>
      <c r="NZI2" s="251"/>
      <c r="NZJ2" s="252"/>
      <c r="NZK2" s="263"/>
      <c r="NZM2" s="262"/>
      <c r="NZN2" s="250"/>
      <c r="NZO2" s="251"/>
      <c r="NZP2" s="252"/>
      <c r="NZQ2" s="263"/>
      <c r="NZS2" s="262"/>
      <c r="NZT2" s="250"/>
      <c r="NZU2" s="251"/>
      <c r="NZV2" s="252"/>
      <c r="NZW2" s="263"/>
      <c r="NZY2" s="262"/>
      <c r="NZZ2" s="250"/>
      <c r="OAA2" s="251"/>
      <c r="OAB2" s="252"/>
      <c r="OAC2" s="263"/>
      <c r="OAE2" s="262"/>
      <c r="OAF2" s="250"/>
      <c r="OAG2" s="251"/>
      <c r="OAH2" s="252"/>
      <c r="OAI2" s="263"/>
      <c r="OAK2" s="262"/>
      <c r="OAL2" s="250"/>
      <c r="OAM2" s="251"/>
      <c r="OAN2" s="252"/>
      <c r="OAO2" s="263"/>
      <c r="OAQ2" s="262"/>
      <c r="OAR2" s="250"/>
      <c r="OAS2" s="251"/>
      <c r="OAT2" s="252"/>
      <c r="OAU2" s="263"/>
      <c r="OAW2" s="262"/>
      <c r="OAX2" s="250"/>
      <c r="OAY2" s="251"/>
      <c r="OAZ2" s="252"/>
      <c r="OBA2" s="263"/>
      <c r="OBC2" s="262"/>
      <c r="OBD2" s="250"/>
      <c r="OBE2" s="251"/>
      <c r="OBF2" s="252"/>
      <c r="OBG2" s="263"/>
      <c r="OBI2" s="262"/>
      <c r="OBJ2" s="250"/>
      <c r="OBK2" s="251"/>
      <c r="OBL2" s="252"/>
      <c r="OBM2" s="263"/>
      <c r="OBO2" s="262"/>
      <c r="OBP2" s="250"/>
      <c r="OBQ2" s="251"/>
      <c r="OBR2" s="252"/>
      <c r="OBS2" s="263"/>
      <c r="OBU2" s="262"/>
      <c r="OBV2" s="250"/>
      <c r="OBW2" s="251"/>
      <c r="OBX2" s="252"/>
      <c r="OBY2" s="263"/>
      <c r="OCA2" s="262"/>
      <c r="OCB2" s="250"/>
      <c r="OCC2" s="251"/>
      <c r="OCD2" s="252"/>
      <c r="OCE2" s="263"/>
      <c r="OCG2" s="262"/>
      <c r="OCH2" s="250"/>
      <c r="OCI2" s="251"/>
      <c r="OCJ2" s="252"/>
      <c r="OCK2" s="263"/>
      <c r="OCM2" s="262"/>
      <c r="OCN2" s="250"/>
      <c r="OCO2" s="251"/>
      <c r="OCP2" s="252"/>
      <c r="OCQ2" s="263"/>
      <c r="OCS2" s="262"/>
      <c r="OCT2" s="250"/>
      <c r="OCU2" s="251"/>
      <c r="OCV2" s="252"/>
      <c r="OCW2" s="263"/>
      <c r="OCY2" s="262"/>
      <c r="OCZ2" s="250"/>
      <c r="ODA2" s="251"/>
      <c r="ODB2" s="252"/>
      <c r="ODC2" s="263"/>
      <c r="ODE2" s="262"/>
      <c r="ODF2" s="250"/>
      <c r="ODG2" s="251"/>
      <c r="ODH2" s="252"/>
      <c r="ODI2" s="263"/>
      <c r="ODK2" s="262"/>
      <c r="ODL2" s="250"/>
      <c r="ODM2" s="251"/>
      <c r="ODN2" s="252"/>
      <c r="ODO2" s="263"/>
      <c r="ODQ2" s="262"/>
      <c r="ODR2" s="250"/>
      <c r="ODS2" s="251"/>
      <c r="ODT2" s="252"/>
      <c r="ODU2" s="263"/>
      <c r="ODW2" s="262"/>
      <c r="ODX2" s="250"/>
      <c r="ODY2" s="251"/>
      <c r="ODZ2" s="252"/>
      <c r="OEA2" s="263"/>
      <c r="OEC2" s="262"/>
      <c r="OED2" s="250"/>
      <c r="OEE2" s="251"/>
      <c r="OEF2" s="252"/>
      <c r="OEG2" s="263"/>
      <c r="OEI2" s="262"/>
      <c r="OEJ2" s="250"/>
      <c r="OEK2" s="251"/>
      <c r="OEL2" s="252"/>
      <c r="OEM2" s="263"/>
      <c r="OEO2" s="262"/>
      <c r="OEP2" s="250"/>
      <c r="OEQ2" s="251"/>
      <c r="OER2" s="252"/>
      <c r="OES2" s="263"/>
      <c r="OEU2" s="262"/>
      <c r="OEV2" s="250"/>
      <c r="OEW2" s="251"/>
      <c r="OEX2" s="252"/>
      <c r="OEY2" s="263"/>
      <c r="OFA2" s="262"/>
      <c r="OFB2" s="250"/>
      <c r="OFC2" s="251"/>
      <c r="OFD2" s="252"/>
      <c r="OFE2" s="263"/>
      <c r="OFG2" s="262"/>
      <c r="OFH2" s="250"/>
      <c r="OFI2" s="251"/>
      <c r="OFJ2" s="252"/>
      <c r="OFK2" s="263"/>
      <c r="OFM2" s="262"/>
      <c r="OFN2" s="250"/>
      <c r="OFO2" s="251"/>
      <c r="OFP2" s="252"/>
      <c r="OFQ2" s="263"/>
      <c r="OFS2" s="262"/>
      <c r="OFT2" s="250"/>
      <c r="OFU2" s="251"/>
      <c r="OFV2" s="252"/>
      <c r="OFW2" s="263"/>
      <c r="OFY2" s="262"/>
      <c r="OFZ2" s="250"/>
      <c r="OGA2" s="251"/>
      <c r="OGB2" s="252"/>
      <c r="OGC2" s="263"/>
      <c r="OGE2" s="262"/>
      <c r="OGF2" s="250"/>
      <c r="OGG2" s="251"/>
      <c r="OGH2" s="252"/>
      <c r="OGI2" s="263"/>
      <c r="OGK2" s="262"/>
      <c r="OGL2" s="250"/>
      <c r="OGM2" s="251"/>
      <c r="OGN2" s="252"/>
      <c r="OGO2" s="263"/>
      <c r="OGQ2" s="262"/>
      <c r="OGR2" s="250"/>
      <c r="OGS2" s="251"/>
      <c r="OGT2" s="252"/>
      <c r="OGU2" s="263"/>
      <c r="OGW2" s="262"/>
      <c r="OGX2" s="250"/>
      <c r="OGY2" s="251"/>
      <c r="OGZ2" s="252"/>
      <c r="OHA2" s="263"/>
      <c r="OHC2" s="262"/>
      <c r="OHD2" s="250"/>
      <c r="OHE2" s="251"/>
      <c r="OHF2" s="252"/>
      <c r="OHG2" s="263"/>
      <c r="OHI2" s="262"/>
      <c r="OHJ2" s="250"/>
      <c r="OHK2" s="251"/>
      <c r="OHL2" s="252"/>
      <c r="OHM2" s="263"/>
      <c r="OHO2" s="262"/>
      <c r="OHP2" s="250"/>
      <c r="OHQ2" s="251"/>
      <c r="OHR2" s="252"/>
      <c r="OHS2" s="263"/>
      <c r="OHU2" s="262"/>
      <c r="OHV2" s="250"/>
      <c r="OHW2" s="251"/>
      <c r="OHX2" s="252"/>
      <c r="OHY2" s="263"/>
      <c r="OIA2" s="262"/>
      <c r="OIB2" s="250"/>
      <c r="OIC2" s="251"/>
      <c r="OID2" s="252"/>
      <c r="OIE2" s="263"/>
      <c r="OIG2" s="262"/>
      <c r="OIH2" s="250"/>
      <c r="OII2" s="251"/>
      <c r="OIJ2" s="252"/>
      <c r="OIK2" s="263"/>
      <c r="OIM2" s="262"/>
      <c r="OIN2" s="250"/>
      <c r="OIO2" s="251"/>
      <c r="OIP2" s="252"/>
      <c r="OIQ2" s="263"/>
      <c r="OIS2" s="262"/>
      <c r="OIT2" s="250"/>
      <c r="OIU2" s="251"/>
      <c r="OIV2" s="252"/>
      <c r="OIW2" s="263"/>
      <c r="OIY2" s="262"/>
      <c r="OIZ2" s="250"/>
      <c r="OJA2" s="251"/>
      <c r="OJB2" s="252"/>
      <c r="OJC2" s="263"/>
      <c r="OJE2" s="262"/>
      <c r="OJF2" s="250"/>
      <c r="OJG2" s="251"/>
      <c r="OJH2" s="252"/>
      <c r="OJI2" s="263"/>
      <c r="OJK2" s="262"/>
      <c r="OJL2" s="250"/>
      <c r="OJM2" s="251"/>
      <c r="OJN2" s="252"/>
      <c r="OJO2" s="263"/>
      <c r="OJQ2" s="262"/>
      <c r="OJR2" s="250"/>
      <c r="OJS2" s="251"/>
      <c r="OJT2" s="252"/>
      <c r="OJU2" s="263"/>
      <c r="OJW2" s="262"/>
      <c r="OJX2" s="250"/>
      <c r="OJY2" s="251"/>
      <c r="OJZ2" s="252"/>
      <c r="OKA2" s="263"/>
      <c r="OKC2" s="262"/>
      <c r="OKD2" s="250"/>
      <c r="OKE2" s="251"/>
      <c r="OKF2" s="252"/>
      <c r="OKG2" s="263"/>
      <c r="OKI2" s="262"/>
      <c r="OKJ2" s="250"/>
      <c r="OKK2" s="251"/>
      <c r="OKL2" s="252"/>
      <c r="OKM2" s="263"/>
      <c r="OKO2" s="262"/>
      <c r="OKP2" s="250"/>
      <c r="OKQ2" s="251"/>
      <c r="OKR2" s="252"/>
      <c r="OKS2" s="263"/>
      <c r="OKU2" s="262"/>
      <c r="OKV2" s="250"/>
      <c r="OKW2" s="251"/>
      <c r="OKX2" s="252"/>
      <c r="OKY2" s="263"/>
      <c r="OLA2" s="262"/>
      <c r="OLB2" s="250"/>
      <c r="OLC2" s="251"/>
      <c r="OLD2" s="252"/>
      <c r="OLE2" s="263"/>
      <c r="OLG2" s="262"/>
      <c r="OLH2" s="250"/>
      <c r="OLI2" s="251"/>
      <c r="OLJ2" s="252"/>
      <c r="OLK2" s="263"/>
      <c r="OLM2" s="262"/>
      <c r="OLN2" s="250"/>
      <c r="OLO2" s="251"/>
      <c r="OLP2" s="252"/>
      <c r="OLQ2" s="263"/>
      <c r="OLS2" s="262"/>
      <c r="OLT2" s="250"/>
      <c r="OLU2" s="251"/>
      <c r="OLV2" s="252"/>
      <c r="OLW2" s="263"/>
      <c r="OLY2" s="262"/>
      <c r="OLZ2" s="250"/>
      <c r="OMA2" s="251"/>
      <c r="OMB2" s="252"/>
      <c r="OMC2" s="263"/>
      <c r="OME2" s="262"/>
      <c r="OMF2" s="250"/>
      <c r="OMG2" s="251"/>
      <c r="OMH2" s="252"/>
      <c r="OMI2" s="263"/>
      <c r="OMK2" s="262"/>
      <c r="OML2" s="250"/>
      <c r="OMM2" s="251"/>
      <c r="OMN2" s="252"/>
      <c r="OMO2" s="263"/>
      <c r="OMQ2" s="262"/>
      <c r="OMR2" s="250"/>
      <c r="OMS2" s="251"/>
      <c r="OMT2" s="252"/>
      <c r="OMU2" s="263"/>
      <c r="OMW2" s="262"/>
      <c r="OMX2" s="250"/>
      <c r="OMY2" s="251"/>
      <c r="OMZ2" s="252"/>
      <c r="ONA2" s="263"/>
      <c r="ONC2" s="262"/>
      <c r="OND2" s="250"/>
      <c r="ONE2" s="251"/>
      <c r="ONF2" s="252"/>
      <c r="ONG2" s="263"/>
      <c r="ONI2" s="262"/>
      <c r="ONJ2" s="250"/>
      <c r="ONK2" s="251"/>
      <c r="ONL2" s="252"/>
      <c r="ONM2" s="263"/>
      <c r="ONO2" s="262"/>
      <c r="ONP2" s="250"/>
      <c r="ONQ2" s="251"/>
      <c r="ONR2" s="252"/>
      <c r="ONS2" s="263"/>
      <c r="ONU2" s="262"/>
      <c r="ONV2" s="250"/>
      <c r="ONW2" s="251"/>
      <c r="ONX2" s="252"/>
      <c r="ONY2" s="263"/>
      <c r="OOA2" s="262"/>
      <c r="OOB2" s="250"/>
      <c r="OOC2" s="251"/>
      <c r="OOD2" s="252"/>
      <c r="OOE2" s="263"/>
      <c r="OOG2" s="262"/>
      <c r="OOH2" s="250"/>
      <c r="OOI2" s="251"/>
      <c r="OOJ2" s="252"/>
      <c r="OOK2" s="263"/>
      <c r="OOM2" s="262"/>
      <c r="OON2" s="250"/>
      <c r="OOO2" s="251"/>
      <c r="OOP2" s="252"/>
      <c r="OOQ2" s="263"/>
      <c r="OOS2" s="262"/>
      <c r="OOT2" s="250"/>
      <c r="OOU2" s="251"/>
      <c r="OOV2" s="252"/>
      <c r="OOW2" s="263"/>
      <c r="OOY2" s="262"/>
      <c r="OOZ2" s="250"/>
      <c r="OPA2" s="251"/>
      <c r="OPB2" s="252"/>
      <c r="OPC2" s="263"/>
      <c r="OPE2" s="262"/>
      <c r="OPF2" s="250"/>
      <c r="OPG2" s="251"/>
      <c r="OPH2" s="252"/>
      <c r="OPI2" s="263"/>
      <c r="OPK2" s="262"/>
      <c r="OPL2" s="250"/>
      <c r="OPM2" s="251"/>
      <c r="OPN2" s="252"/>
      <c r="OPO2" s="263"/>
      <c r="OPQ2" s="262"/>
      <c r="OPR2" s="250"/>
      <c r="OPS2" s="251"/>
      <c r="OPT2" s="252"/>
      <c r="OPU2" s="263"/>
      <c r="OPW2" s="262"/>
      <c r="OPX2" s="250"/>
      <c r="OPY2" s="251"/>
      <c r="OPZ2" s="252"/>
      <c r="OQA2" s="263"/>
      <c r="OQC2" s="262"/>
      <c r="OQD2" s="250"/>
      <c r="OQE2" s="251"/>
      <c r="OQF2" s="252"/>
      <c r="OQG2" s="263"/>
      <c r="OQI2" s="262"/>
      <c r="OQJ2" s="250"/>
      <c r="OQK2" s="251"/>
      <c r="OQL2" s="252"/>
      <c r="OQM2" s="263"/>
      <c r="OQO2" s="262"/>
      <c r="OQP2" s="250"/>
      <c r="OQQ2" s="251"/>
      <c r="OQR2" s="252"/>
      <c r="OQS2" s="263"/>
      <c r="OQU2" s="262"/>
      <c r="OQV2" s="250"/>
      <c r="OQW2" s="251"/>
      <c r="OQX2" s="252"/>
      <c r="OQY2" s="263"/>
      <c r="ORA2" s="262"/>
      <c r="ORB2" s="250"/>
      <c r="ORC2" s="251"/>
      <c r="ORD2" s="252"/>
      <c r="ORE2" s="263"/>
      <c r="ORG2" s="262"/>
      <c r="ORH2" s="250"/>
      <c r="ORI2" s="251"/>
      <c r="ORJ2" s="252"/>
      <c r="ORK2" s="263"/>
      <c r="ORM2" s="262"/>
      <c r="ORN2" s="250"/>
      <c r="ORO2" s="251"/>
      <c r="ORP2" s="252"/>
      <c r="ORQ2" s="263"/>
      <c r="ORS2" s="262"/>
      <c r="ORT2" s="250"/>
      <c r="ORU2" s="251"/>
      <c r="ORV2" s="252"/>
      <c r="ORW2" s="263"/>
      <c r="ORY2" s="262"/>
      <c r="ORZ2" s="250"/>
      <c r="OSA2" s="251"/>
      <c r="OSB2" s="252"/>
      <c r="OSC2" s="263"/>
      <c r="OSE2" s="262"/>
      <c r="OSF2" s="250"/>
      <c r="OSG2" s="251"/>
      <c r="OSH2" s="252"/>
      <c r="OSI2" s="263"/>
      <c r="OSK2" s="262"/>
      <c r="OSL2" s="250"/>
      <c r="OSM2" s="251"/>
      <c r="OSN2" s="252"/>
      <c r="OSO2" s="263"/>
      <c r="OSQ2" s="262"/>
      <c r="OSR2" s="250"/>
      <c r="OSS2" s="251"/>
      <c r="OST2" s="252"/>
      <c r="OSU2" s="263"/>
      <c r="OSW2" s="262"/>
      <c r="OSX2" s="250"/>
      <c r="OSY2" s="251"/>
      <c r="OSZ2" s="252"/>
      <c r="OTA2" s="263"/>
      <c r="OTC2" s="262"/>
      <c r="OTD2" s="250"/>
      <c r="OTE2" s="251"/>
      <c r="OTF2" s="252"/>
      <c r="OTG2" s="263"/>
      <c r="OTI2" s="262"/>
      <c r="OTJ2" s="250"/>
      <c r="OTK2" s="251"/>
      <c r="OTL2" s="252"/>
      <c r="OTM2" s="263"/>
      <c r="OTO2" s="262"/>
      <c r="OTP2" s="250"/>
      <c r="OTQ2" s="251"/>
      <c r="OTR2" s="252"/>
      <c r="OTS2" s="263"/>
      <c r="OTU2" s="262"/>
      <c r="OTV2" s="250"/>
      <c r="OTW2" s="251"/>
      <c r="OTX2" s="252"/>
      <c r="OTY2" s="263"/>
      <c r="OUA2" s="262"/>
      <c r="OUB2" s="250"/>
      <c r="OUC2" s="251"/>
      <c r="OUD2" s="252"/>
      <c r="OUE2" s="263"/>
      <c r="OUG2" s="262"/>
      <c r="OUH2" s="250"/>
      <c r="OUI2" s="251"/>
      <c r="OUJ2" s="252"/>
      <c r="OUK2" s="263"/>
      <c r="OUM2" s="262"/>
      <c r="OUN2" s="250"/>
      <c r="OUO2" s="251"/>
      <c r="OUP2" s="252"/>
      <c r="OUQ2" s="263"/>
      <c r="OUS2" s="262"/>
      <c r="OUT2" s="250"/>
      <c r="OUU2" s="251"/>
      <c r="OUV2" s="252"/>
      <c r="OUW2" s="263"/>
      <c r="OUY2" s="262"/>
      <c r="OUZ2" s="250"/>
      <c r="OVA2" s="251"/>
      <c r="OVB2" s="252"/>
      <c r="OVC2" s="263"/>
      <c r="OVE2" s="262"/>
      <c r="OVF2" s="250"/>
      <c r="OVG2" s="251"/>
      <c r="OVH2" s="252"/>
      <c r="OVI2" s="263"/>
      <c r="OVK2" s="262"/>
      <c r="OVL2" s="250"/>
      <c r="OVM2" s="251"/>
      <c r="OVN2" s="252"/>
      <c r="OVO2" s="263"/>
      <c r="OVQ2" s="262"/>
      <c r="OVR2" s="250"/>
      <c r="OVS2" s="251"/>
      <c r="OVT2" s="252"/>
      <c r="OVU2" s="263"/>
      <c r="OVW2" s="262"/>
      <c r="OVX2" s="250"/>
      <c r="OVY2" s="251"/>
      <c r="OVZ2" s="252"/>
      <c r="OWA2" s="263"/>
      <c r="OWC2" s="262"/>
      <c r="OWD2" s="250"/>
      <c r="OWE2" s="251"/>
      <c r="OWF2" s="252"/>
      <c r="OWG2" s="263"/>
      <c r="OWI2" s="262"/>
      <c r="OWJ2" s="250"/>
      <c r="OWK2" s="251"/>
      <c r="OWL2" s="252"/>
      <c r="OWM2" s="263"/>
      <c r="OWO2" s="262"/>
      <c r="OWP2" s="250"/>
      <c r="OWQ2" s="251"/>
      <c r="OWR2" s="252"/>
      <c r="OWS2" s="263"/>
      <c r="OWU2" s="262"/>
      <c r="OWV2" s="250"/>
      <c r="OWW2" s="251"/>
      <c r="OWX2" s="252"/>
      <c r="OWY2" s="263"/>
      <c r="OXA2" s="262"/>
      <c r="OXB2" s="250"/>
      <c r="OXC2" s="251"/>
      <c r="OXD2" s="252"/>
      <c r="OXE2" s="263"/>
      <c r="OXG2" s="262"/>
      <c r="OXH2" s="250"/>
      <c r="OXI2" s="251"/>
      <c r="OXJ2" s="252"/>
      <c r="OXK2" s="263"/>
      <c r="OXM2" s="262"/>
      <c r="OXN2" s="250"/>
      <c r="OXO2" s="251"/>
      <c r="OXP2" s="252"/>
      <c r="OXQ2" s="263"/>
      <c r="OXS2" s="262"/>
      <c r="OXT2" s="250"/>
      <c r="OXU2" s="251"/>
      <c r="OXV2" s="252"/>
      <c r="OXW2" s="263"/>
      <c r="OXY2" s="262"/>
      <c r="OXZ2" s="250"/>
      <c r="OYA2" s="251"/>
      <c r="OYB2" s="252"/>
      <c r="OYC2" s="263"/>
      <c r="OYE2" s="262"/>
      <c r="OYF2" s="250"/>
      <c r="OYG2" s="251"/>
      <c r="OYH2" s="252"/>
      <c r="OYI2" s="263"/>
      <c r="OYK2" s="262"/>
      <c r="OYL2" s="250"/>
      <c r="OYM2" s="251"/>
      <c r="OYN2" s="252"/>
      <c r="OYO2" s="263"/>
      <c r="OYQ2" s="262"/>
      <c r="OYR2" s="250"/>
      <c r="OYS2" s="251"/>
      <c r="OYT2" s="252"/>
      <c r="OYU2" s="263"/>
      <c r="OYW2" s="262"/>
      <c r="OYX2" s="250"/>
      <c r="OYY2" s="251"/>
      <c r="OYZ2" s="252"/>
      <c r="OZA2" s="263"/>
      <c r="OZC2" s="262"/>
      <c r="OZD2" s="250"/>
      <c r="OZE2" s="251"/>
      <c r="OZF2" s="252"/>
      <c r="OZG2" s="263"/>
      <c r="OZI2" s="262"/>
      <c r="OZJ2" s="250"/>
      <c r="OZK2" s="251"/>
      <c r="OZL2" s="252"/>
      <c r="OZM2" s="263"/>
      <c r="OZO2" s="262"/>
      <c r="OZP2" s="250"/>
      <c r="OZQ2" s="251"/>
      <c r="OZR2" s="252"/>
      <c r="OZS2" s="263"/>
      <c r="OZU2" s="262"/>
      <c r="OZV2" s="250"/>
      <c r="OZW2" s="251"/>
      <c r="OZX2" s="252"/>
      <c r="OZY2" s="263"/>
      <c r="PAA2" s="262"/>
      <c r="PAB2" s="250"/>
      <c r="PAC2" s="251"/>
      <c r="PAD2" s="252"/>
      <c r="PAE2" s="263"/>
      <c r="PAG2" s="262"/>
      <c r="PAH2" s="250"/>
      <c r="PAI2" s="251"/>
      <c r="PAJ2" s="252"/>
      <c r="PAK2" s="263"/>
      <c r="PAM2" s="262"/>
      <c r="PAN2" s="250"/>
      <c r="PAO2" s="251"/>
      <c r="PAP2" s="252"/>
      <c r="PAQ2" s="263"/>
      <c r="PAS2" s="262"/>
      <c r="PAT2" s="250"/>
      <c r="PAU2" s="251"/>
      <c r="PAV2" s="252"/>
      <c r="PAW2" s="263"/>
      <c r="PAY2" s="262"/>
      <c r="PAZ2" s="250"/>
      <c r="PBA2" s="251"/>
      <c r="PBB2" s="252"/>
      <c r="PBC2" s="263"/>
      <c r="PBE2" s="262"/>
      <c r="PBF2" s="250"/>
      <c r="PBG2" s="251"/>
      <c r="PBH2" s="252"/>
      <c r="PBI2" s="263"/>
      <c r="PBK2" s="262"/>
      <c r="PBL2" s="250"/>
      <c r="PBM2" s="251"/>
      <c r="PBN2" s="252"/>
      <c r="PBO2" s="263"/>
      <c r="PBQ2" s="262"/>
      <c r="PBR2" s="250"/>
      <c r="PBS2" s="251"/>
      <c r="PBT2" s="252"/>
      <c r="PBU2" s="263"/>
      <c r="PBW2" s="262"/>
      <c r="PBX2" s="250"/>
      <c r="PBY2" s="251"/>
      <c r="PBZ2" s="252"/>
      <c r="PCA2" s="263"/>
      <c r="PCC2" s="262"/>
      <c r="PCD2" s="250"/>
      <c r="PCE2" s="251"/>
      <c r="PCF2" s="252"/>
      <c r="PCG2" s="263"/>
      <c r="PCI2" s="262"/>
      <c r="PCJ2" s="250"/>
      <c r="PCK2" s="251"/>
      <c r="PCL2" s="252"/>
      <c r="PCM2" s="263"/>
      <c r="PCO2" s="262"/>
      <c r="PCP2" s="250"/>
      <c r="PCQ2" s="251"/>
      <c r="PCR2" s="252"/>
      <c r="PCS2" s="263"/>
      <c r="PCU2" s="262"/>
      <c r="PCV2" s="250"/>
      <c r="PCW2" s="251"/>
      <c r="PCX2" s="252"/>
      <c r="PCY2" s="263"/>
      <c r="PDA2" s="262"/>
      <c r="PDB2" s="250"/>
      <c r="PDC2" s="251"/>
      <c r="PDD2" s="252"/>
      <c r="PDE2" s="263"/>
      <c r="PDG2" s="262"/>
      <c r="PDH2" s="250"/>
      <c r="PDI2" s="251"/>
      <c r="PDJ2" s="252"/>
      <c r="PDK2" s="263"/>
      <c r="PDM2" s="262"/>
      <c r="PDN2" s="250"/>
      <c r="PDO2" s="251"/>
      <c r="PDP2" s="252"/>
      <c r="PDQ2" s="263"/>
      <c r="PDS2" s="262"/>
      <c r="PDT2" s="250"/>
      <c r="PDU2" s="251"/>
      <c r="PDV2" s="252"/>
      <c r="PDW2" s="263"/>
      <c r="PDY2" s="262"/>
      <c r="PDZ2" s="250"/>
      <c r="PEA2" s="251"/>
      <c r="PEB2" s="252"/>
      <c r="PEC2" s="263"/>
      <c r="PEE2" s="262"/>
      <c r="PEF2" s="250"/>
      <c r="PEG2" s="251"/>
      <c r="PEH2" s="252"/>
      <c r="PEI2" s="263"/>
      <c r="PEK2" s="262"/>
      <c r="PEL2" s="250"/>
      <c r="PEM2" s="251"/>
      <c r="PEN2" s="252"/>
      <c r="PEO2" s="263"/>
      <c r="PEQ2" s="262"/>
      <c r="PER2" s="250"/>
      <c r="PES2" s="251"/>
      <c r="PET2" s="252"/>
      <c r="PEU2" s="263"/>
      <c r="PEW2" s="262"/>
      <c r="PEX2" s="250"/>
      <c r="PEY2" s="251"/>
      <c r="PEZ2" s="252"/>
      <c r="PFA2" s="263"/>
      <c r="PFC2" s="262"/>
      <c r="PFD2" s="250"/>
      <c r="PFE2" s="251"/>
      <c r="PFF2" s="252"/>
      <c r="PFG2" s="263"/>
      <c r="PFI2" s="262"/>
      <c r="PFJ2" s="250"/>
      <c r="PFK2" s="251"/>
      <c r="PFL2" s="252"/>
      <c r="PFM2" s="263"/>
      <c r="PFO2" s="262"/>
      <c r="PFP2" s="250"/>
      <c r="PFQ2" s="251"/>
      <c r="PFR2" s="252"/>
      <c r="PFS2" s="263"/>
      <c r="PFU2" s="262"/>
      <c r="PFV2" s="250"/>
      <c r="PFW2" s="251"/>
      <c r="PFX2" s="252"/>
      <c r="PFY2" s="263"/>
      <c r="PGA2" s="262"/>
      <c r="PGB2" s="250"/>
      <c r="PGC2" s="251"/>
      <c r="PGD2" s="252"/>
      <c r="PGE2" s="263"/>
      <c r="PGG2" s="262"/>
      <c r="PGH2" s="250"/>
      <c r="PGI2" s="251"/>
      <c r="PGJ2" s="252"/>
      <c r="PGK2" s="263"/>
      <c r="PGM2" s="262"/>
      <c r="PGN2" s="250"/>
      <c r="PGO2" s="251"/>
      <c r="PGP2" s="252"/>
      <c r="PGQ2" s="263"/>
      <c r="PGS2" s="262"/>
      <c r="PGT2" s="250"/>
      <c r="PGU2" s="251"/>
      <c r="PGV2" s="252"/>
      <c r="PGW2" s="263"/>
      <c r="PGY2" s="262"/>
      <c r="PGZ2" s="250"/>
      <c r="PHA2" s="251"/>
      <c r="PHB2" s="252"/>
      <c r="PHC2" s="263"/>
      <c r="PHE2" s="262"/>
      <c r="PHF2" s="250"/>
      <c r="PHG2" s="251"/>
      <c r="PHH2" s="252"/>
      <c r="PHI2" s="263"/>
      <c r="PHK2" s="262"/>
      <c r="PHL2" s="250"/>
      <c r="PHM2" s="251"/>
      <c r="PHN2" s="252"/>
      <c r="PHO2" s="263"/>
      <c r="PHQ2" s="262"/>
      <c r="PHR2" s="250"/>
      <c r="PHS2" s="251"/>
      <c r="PHT2" s="252"/>
      <c r="PHU2" s="263"/>
      <c r="PHW2" s="262"/>
      <c r="PHX2" s="250"/>
      <c r="PHY2" s="251"/>
      <c r="PHZ2" s="252"/>
      <c r="PIA2" s="263"/>
      <c r="PIC2" s="262"/>
      <c r="PID2" s="250"/>
      <c r="PIE2" s="251"/>
      <c r="PIF2" s="252"/>
      <c r="PIG2" s="263"/>
      <c r="PII2" s="262"/>
      <c r="PIJ2" s="250"/>
      <c r="PIK2" s="251"/>
      <c r="PIL2" s="252"/>
      <c r="PIM2" s="263"/>
      <c r="PIO2" s="262"/>
      <c r="PIP2" s="250"/>
      <c r="PIQ2" s="251"/>
      <c r="PIR2" s="252"/>
      <c r="PIS2" s="263"/>
      <c r="PIU2" s="262"/>
      <c r="PIV2" s="250"/>
      <c r="PIW2" s="251"/>
      <c r="PIX2" s="252"/>
      <c r="PIY2" s="263"/>
      <c r="PJA2" s="262"/>
      <c r="PJB2" s="250"/>
      <c r="PJC2" s="251"/>
      <c r="PJD2" s="252"/>
      <c r="PJE2" s="263"/>
      <c r="PJG2" s="262"/>
      <c r="PJH2" s="250"/>
      <c r="PJI2" s="251"/>
      <c r="PJJ2" s="252"/>
      <c r="PJK2" s="263"/>
      <c r="PJM2" s="262"/>
      <c r="PJN2" s="250"/>
      <c r="PJO2" s="251"/>
      <c r="PJP2" s="252"/>
      <c r="PJQ2" s="263"/>
      <c r="PJS2" s="262"/>
      <c r="PJT2" s="250"/>
      <c r="PJU2" s="251"/>
      <c r="PJV2" s="252"/>
      <c r="PJW2" s="263"/>
      <c r="PJY2" s="262"/>
      <c r="PJZ2" s="250"/>
      <c r="PKA2" s="251"/>
      <c r="PKB2" s="252"/>
      <c r="PKC2" s="263"/>
      <c r="PKE2" s="262"/>
      <c r="PKF2" s="250"/>
      <c r="PKG2" s="251"/>
      <c r="PKH2" s="252"/>
      <c r="PKI2" s="263"/>
      <c r="PKK2" s="262"/>
      <c r="PKL2" s="250"/>
      <c r="PKM2" s="251"/>
      <c r="PKN2" s="252"/>
      <c r="PKO2" s="263"/>
      <c r="PKQ2" s="262"/>
      <c r="PKR2" s="250"/>
      <c r="PKS2" s="251"/>
      <c r="PKT2" s="252"/>
      <c r="PKU2" s="263"/>
      <c r="PKW2" s="262"/>
      <c r="PKX2" s="250"/>
      <c r="PKY2" s="251"/>
      <c r="PKZ2" s="252"/>
      <c r="PLA2" s="263"/>
      <c r="PLC2" s="262"/>
      <c r="PLD2" s="250"/>
      <c r="PLE2" s="251"/>
      <c r="PLF2" s="252"/>
      <c r="PLG2" s="263"/>
      <c r="PLI2" s="262"/>
      <c r="PLJ2" s="250"/>
      <c r="PLK2" s="251"/>
      <c r="PLL2" s="252"/>
      <c r="PLM2" s="263"/>
      <c r="PLO2" s="262"/>
      <c r="PLP2" s="250"/>
      <c r="PLQ2" s="251"/>
      <c r="PLR2" s="252"/>
      <c r="PLS2" s="263"/>
      <c r="PLU2" s="262"/>
      <c r="PLV2" s="250"/>
      <c r="PLW2" s="251"/>
      <c r="PLX2" s="252"/>
      <c r="PLY2" s="263"/>
      <c r="PMA2" s="262"/>
      <c r="PMB2" s="250"/>
      <c r="PMC2" s="251"/>
      <c r="PMD2" s="252"/>
      <c r="PME2" s="263"/>
      <c r="PMG2" s="262"/>
      <c r="PMH2" s="250"/>
      <c r="PMI2" s="251"/>
      <c r="PMJ2" s="252"/>
      <c r="PMK2" s="263"/>
      <c r="PMM2" s="262"/>
      <c r="PMN2" s="250"/>
      <c r="PMO2" s="251"/>
      <c r="PMP2" s="252"/>
      <c r="PMQ2" s="263"/>
      <c r="PMS2" s="262"/>
      <c r="PMT2" s="250"/>
      <c r="PMU2" s="251"/>
      <c r="PMV2" s="252"/>
      <c r="PMW2" s="263"/>
      <c r="PMY2" s="262"/>
      <c r="PMZ2" s="250"/>
      <c r="PNA2" s="251"/>
      <c r="PNB2" s="252"/>
      <c r="PNC2" s="263"/>
      <c r="PNE2" s="262"/>
      <c r="PNF2" s="250"/>
      <c r="PNG2" s="251"/>
      <c r="PNH2" s="252"/>
      <c r="PNI2" s="263"/>
      <c r="PNK2" s="262"/>
      <c r="PNL2" s="250"/>
      <c r="PNM2" s="251"/>
      <c r="PNN2" s="252"/>
      <c r="PNO2" s="263"/>
      <c r="PNQ2" s="262"/>
      <c r="PNR2" s="250"/>
      <c r="PNS2" s="251"/>
      <c r="PNT2" s="252"/>
      <c r="PNU2" s="263"/>
      <c r="PNW2" s="262"/>
      <c r="PNX2" s="250"/>
      <c r="PNY2" s="251"/>
      <c r="PNZ2" s="252"/>
      <c r="POA2" s="263"/>
      <c r="POC2" s="262"/>
      <c r="POD2" s="250"/>
      <c r="POE2" s="251"/>
      <c r="POF2" s="252"/>
      <c r="POG2" s="263"/>
      <c r="POI2" s="262"/>
      <c r="POJ2" s="250"/>
      <c r="POK2" s="251"/>
      <c r="POL2" s="252"/>
      <c r="POM2" s="263"/>
      <c r="POO2" s="262"/>
      <c r="POP2" s="250"/>
      <c r="POQ2" s="251"/>
      <c r="POR2" s="252"/>
      <c r="POS2" s="263"/>
      <c r="POU2" s="262"/>
      <c r="POV2" s="250"/>
      <c r="POW2" s="251"/>
      <c r="POX2" s="252"/>
      <c r="POY2" s="263"/>
      <c r="PPA2" s="262"/>
      <c r="PPB2" s="250"/>
      <c r="PPC2" s="251"/>
      <c r="PPD2" s="252"/>
      <c r="PPE2" s="263"/>
      <c r="PPG2" s="262"/>
      <c r="PPH2" s="250"/>
      <c r="PPI2" s="251"/>
      <c r="PPJ2" s="252"/>
      <c r="PPK2" s="263"/>
      <c r="PPM2" s="262"/>
      <c r="PPN2" s="250"/>
      <c r="PPO2" s="251"/>
      <c r="PPP2" s="252"/>
      <c r="PPQ2" s="263"/>
      <c r="PPS2" s="262"/>
      <c r="PPT2" s="250"/>
      <c r="PPU2" s="251"/>
      <c r="PPV2" s="252"/>
      <c r="PPW2" s="263"/>
      <c r="PPY2" s="262"/>
      <c r="PPZ2" s="250"/>
      <c r="PQA2" s="251"/>
      <c r="PQB2" s="252"/>
      <c r="PQC2" s="263"/>
      <c r="PQE2" s="262"/>
      <c r="PQF2" s="250"/>
      <c r="PQG2" s="251"/>
      <c r="PQH2" s="252"/>
      <c r="PQI2" s="263"/>
      <c r="PQK2" s="262"/>
      <c r="PQL2" s="250"/>
      <c r="PQM2" s="251"/>
      <c r="PQN2" s="252"/>
      <c r="PQO2" s="263"/>
      <c r="PQQ2" s="262"/>
      <c r="PQR2" s="250"/>
      <c r="PQS2" s="251"/>
      <c r="PQT2" s="252"/>
      <c r="PQU2" s="263"/>
      <c r="PQW2" s="262"/>
      <c r="PQX2" s="250"/>
      <c r="PQY2" s="251"/>
      <c r="PQZ2" s="252"/>
      <c r="PRA2" s="263"/>
      <c r="PRC2" s="262"/>
      <c r="PRD2" s="250"/>
      <c r="PRE2" s="251"/>
      <c r="PRF2" s="252"/>
      <c r="PRG2" s="263"/>
      <c r="PRI2" s="262"/>
      <c r="PRJ2" s="250"/>
      <c r="PRK2" s="251"/>
      <c r="PRL2" s="252"/>
      <c r="PRM2" s="263"/>
      <c r="PRO2" s="262"/>
      <c r="PRP2" s="250"/>
      <c r="PRQ2" s="251"/>
      <c r="PRR2" s="252"/>
      <c r="PRS2" s="263"/>
      <c r="PRU2" s="262"/>
      <c r="PRV2" s="250"/>
      <c r="PRW2" s="251"/>
      <c r="PRX2" s="252"/>
      <c r="PRY2" s="263"/>
      <c r="PSA2" s="262"/>
      <c r="PSB2" s="250"/>
      <c r="PSC2" s="251"/>
      <c r="PSD2" s="252"/>
      <c r="PSE2" s="263"/>
      <c r="PSG2" s="262"/>
      <c r="PSH2" s="250"/>
      <c r="PSI2" s="251"/>
      <c r="PSJ2" s="252"/>
      <c r="PSK2" s="263"/>
      <c r="PSM2" s="262"/>
      <c r="PSN2" s="250"/>
      <c r="PSO2" s="251"/>
      <c r="PSP2" s="252"/>
      <c r="PSQ2" s="263"/>
      <c r="PSS2" s="262"/>
      <c r="PST2" s="250"/>
      <c r="PSU2" s="251"/>
      <c r="PSV2" s="252"/>
      <c r="PSW2" s="263"/>
      <c r="PSY2" s="262"/>
      <c r="PSZ2" s="250"/>
      <c r="PTA2" s="251"/>
      <c r="PTB2" s="252"/>
      <c r="PTC2" s="263"/>
      <c r="PTE2" s="262"/>
      <c r="PTF2" s="250"/>
      <c r="PTG2" s="251"/>
      <c r="PTH2" s="252"/>
      <c r="PTI2" s="263"/>
      <c r="PTK2" s="262"/>
      <c r="PTL2" s="250"/>
      <c r="PTM2" s="251"/>
      <c r="PTN2" s="252"/>
      <c r="PTO2" s="263"/>
      <c r="PTQ2" s="262"/>
      <c r="PTR2" s="250"/>
      <c r="PTS2" s="251"/>
      <c r="PTT2" s="252"/>
      <c r="PTU2" s="263"/>
      <c r="PTW2" s="262"/>
      <c r="PTX2" s="250"/>
      <c r="PTY2" s="251"/>
      <c r="PTZ2" s="252"/>
      <c r="PUA2" s="263"/>
      <c r="PUC2" s="262"/>
      <c r="PUD2" s="250"/>
      <c r="PUE2" s="251"/>
      <c r="PUF2" s="252"/>
      <c r="PUG2" s="263"/>
      <c r="PUI2" s="262"/>
      <c r="PUJ2" s="250"/>
      <c r="PUK2" s="251"/>
      <c r="PUL2" s="252"/>
      <c r="PUM2" s="263"/>
      <c r="PUO2" s="262"/>
      <c r="PUP2" s="250"/>
      <c r="PUQ2" s="251"/>
      <c r="PUR2" s="252"/>
      <c r="PUS2" s="263"/>
      <c r="PUU2" s="262"/>
      <c r="PUV2" s="250"/>
      <c r="PUW2" s="251"/>
      <c r="PUX2" s="252"/>
      <c r="PUY2" s="263"/>
      <c r="PVA2" s="262"/>
      <c r="PVB2" s="250"/>
      <c r="PVC2" s="251"/>
      <c r="PVD2" s="252"/>
      <c r="PVE2" s="263"/>
      <c r="PVG2" s="262"/>
      <c r="PVH2" s="250"/>
      <c r="PVI2" s="251"/>
      <c r="PVJ2" s="252"/>
      <c r="PVK2" s="263"/>
      <c r="PVM2" s="262"/>
      <c r="PVN2" s="250"/>
      <c r="PVO2" s="251"/>
      <c r="PVP2" s="252"/>
      <c r="PVQ2" s="263"/>
      <c r="PVS2" s="262"/>
      <c r="PVT2" s="250"/>
      <c r="PVU2" s="251"/>
      <c r="PVV2" s="252"/>
      <c r="PVW2" s="263"/>
      <c r="PVY2" s="262"/>
      <c r="PVZ2" s="250"/>
      <c r="PWA2" s="251"/>
      <c r="PWB2" s="252"/>
      <c r="PWC2" s="263"/>
      <c r="PWE2" s="262"/>
      <c r="PWF2" s="250"/>
      <c r="PWG2" s="251"/>
      <c r="PWH2" s="252"/>
      <c r="PWI2" s="263"/>
      <c r="PWK2" s="262"/>
      <c r="PWL2" s="250"/>
      <c r="PWM2" s="251"/>
      <c r="PWN2" s="252"/>
      <c r="PWO2" s="263"/>
      <c r="PWQ2" s="262"/>
      <c r="PWR2" s="250"/>
      <c r="PWS2" s="251"/>
      <c r="PWT2" s="252"/>
      <c r="PWU2" s="263"/>
      <c r="PWW2" s="262"/>
      <c r="PWX2" s="250"/>
      <c r="PWY2" s="251"/>
      <c r="PWZ2" s="252"/>
      <c r="PXA2" s="263"/>
      <c r="PXC2" s="262"/>
      <c r="PXD2" s="250"/>
      <c r="PXE2" s="251"/>
      <c r="PXF2" s="252"/>
      <c r="PXG2" s="263"/>
      <c r="PXI2" s="262"/>
      <c r="PXJ2" s="250"/>
      <c r="PXK2" s="251"/>
      <c r="PXL2" s="252"/>
      <c r="PXM2" s="263"/>
      <c r="PXO2" s="262"/>
      <c r="PXP2" s="250"/>
      <c r="PXQ2" s="251"/>
      <c r="PXR2" s="252"/>
      <c r="PXS2" s="263"/>
      <c r="PXU2" s="262"/>
      <c r="PXV2" s="250"/>
      <c r="PXW2" s="251"/>
      <c r="PXX2" s="252"/>
      <c r="PXY2" s="263"/>
      <c r="PYA2" s="262"/>
      <c r="PYB2" s="250"/>
      <c r="PYC2" s="251"/>
      <c r="PYD2" s="252"/>
      <c r="PYE2" s="263"/>
      <c r="PYG2" s="262"/>
      <c r="PYH2" s="250"/>
      <c r="PYI2" s="251"/>
      <c r="PYJ2" s="252"/>
      <c r="PYK2" s="263"/>
      <c r="PYM2" s="262"/>
      <c r="PYN2" s="250"/>
      <c r="PYO2" s="251"/>
      <c r="PYP2" s="252"/>
      <c r="PYQ2" s="263"/>
      <c r="PYS2" s="262"/>
      <c r="PYT2" s="250"/>
      <c r="PYU2" s="251"/>
      <c r="PYV2" s="252"/>
      <c r="PYW2" s="263"/>
      <c r="PYY2" s="262"/>
      <c r="PYZ2" s="250"/>
      <c r="PZA2" s="251"/>
      <c r="PZB2" s="252"/>
      <c r="PZC2" s="263"/>
      <c r="PZE2" s="262"/>
      <c r="PZF2" s="250"/>
      <c r="PZG2" s="251"/>
      <c r="PZH2" s="252"/>
      <c r="PZI2" s="263"/>
      <c r="PZK2" s="262"/>
      <c r="PZL2" s="250"/>
      <c r="PZM2" s="251"/>
      <c r="PZN2" s="252"/>
      <c r="PZO2" s="263"/>
      <c r="PZQ2" s="262"/>
      <c r="PZR2" s="250"/>
      <c r="PZS2" s="251"/>
      <c r="PZT2" s="252"/>
      <c r="PZU2" s="263"/>
      <c r="PZW2" s="262"/>
      <c r="PZX2" s="250"/>
      <c r="PZY2" s="251"/>
      <c r="PZZ2" s="252"/>
      <c r="QAA2" s="263"/>
      <c r="QAC2" s="262"/>
      <c r="QAD2" s="250"/>
      <c r="QAE2" s="251"/>
      <c r="QAF2" s="252"/>
      <c r="QAG2" s="263"/>
      <c r="QAI2" s="262"/>
      <c r="QAJ2" s="250"/>
      <c r="QAK2" s="251"/>
      <c r="QAL2" s="252"/>
      <c r="QAM2" s="263"/>
      <c r="QAO2" s="262"/>
      <c r="QAP2" s="250"/>
      <c r="QAQ2" s="251"/>
      <c r="QAR2" s="252"/>
      <c r="QAS2" s="263"/>
      <c r="QAU2" s="262"/>
      <c r="QAV2" s="250"/>
      <c r="QAW2" s="251"/>
      <c r="QAX2" s="252"/>
      <c r="QAY2" s="263"/>
      <c r="QBA2" s="262"/>
      <c r="QBB2" s="250"/>
      <c r="QBC2" s="251"/>
      <c r="QBD2" s="252"/>
      <c r="QBE2" s="263"/>
      <c r="QBG2" s="262"/>
      <c r="QBH2" s="250"/>
      <c r="QBI2" s="251"/>
      <c r="QBJ2" s="252"/>
      <c r="QBK2" s="263"/>
      <c r="QBM2" s="262"/>
      <c r="QBN2" s="250"/>
      <c r="QBO2" s="251"/>
      <c r="QBP2" s="252"/>
      <c r="QBQ2" s="263"/>
      <c r="QBS2" s="262"/>
      <c r="QBT2" s="250"/>
      <c r="QBU2" s="251"/>
      <c r="QBV2" s="252"/>
      <c r="QBW2" s="263"/>
      <c r="QBY2" s="262"/>
      <c r="QBZ2" s="250"/>
      <c r="QCA2" s="251"/>
      <c r="QCB2" s="252"/>
      <c r="QCC2" s="263"/>
      <c r="QCE2" s="262"/>
      <c r="QCF2" s="250"/>
      <c r="QCG2" s="251"/>
      <c r="QCH2" s="252"/>
      <c r="QCI2" s="263"/>
      <c r="QCK2" s="262"/>
      <c r="QCL2" s="250"/>
      <c r="QCM2" s="251"/>
      <c r="QCN2" s="252"/>
      <c r="QCO2" s="263"/>
      <c r="QCQ2" s="262"/>
      <c r="QCR2" s="250"/>
      <c r="QCS2" s="251"/>
      <c r="QCT2" s="252"/>
      <c r="QCU2" s="263"/>
      <c r="QCW2" s="262"/>
      <c r="QCX2" s="250"/>
      <c r="QCY2" s="251"/>
      <c r="QCZ2" s="252"/>
      <c r="QDA2" s="263"/>
      <c r="QDC2" s="262"/>
      <c r="QDD2" s="250"/>
      <c r="QDE2" s="251"/>
      <c r="QDF2" s="252"/>
      <c r="QDG2" s="263"/>
      <c r="QDI2" s="262"/>
      <c r="QDJ2" s="250"/>
      <c r="QDK2" s="251"/>
      <c r="QDL2" s="252"/>
      <c r="QDM2" s="263"/>
      <c r="QDO2" s="262"/>
      <c r="QDP2" s="250"/>
      <c r="QDQ2" s="251"/>
      <c r="QDR2" s="252"/>
      <c r="QDS2" s="263"/>
      <c r="QDU2" s="262"/>
      <c r="QDV2" s="250"/>
      <c r="QDW2" s="251"/>
      <c r="QDX2" s="252"/>
      <c r="QDY2" s="263"/>
      <c r="QEA2" s="262"/>
      <c r="QEB2" s="250"/>
      <c r="QEC2" s="251"/>
      <c r="QED2" s="252"/>
      <c r="QEE2" s="263"/>
      <c r="QEG2" s="262"/>
      <c r="QEH2" s="250"/>
      <c r="QEI2" s="251"/>
      <c r="QEJ2" s="252"/>
      <c r="QEK2" s="263"/>
      <c r="QEM2" s="262"/>
      <c r="QEN2" s="250"/>
      <c r="QEO2" s="251"/>
      <c r="QEP2" s="252"/>
      <c r="QEQ2" s="263"/>
      <c r="QES2" s="262"/>
      <c r="QET2" s="250"/>
      <c r="QEU2" s="251"/>
      <c r="QEV2" s="252"/>
      <c r="QEW2" s="263"/>
      <c r="QEY2" s="262"/>
      <c r="QEZ2" s="250"/>
      <c r="QFA2" s="251"/>
      <c r="QFB2" s="252"/>
      <c r="QFC2" s="263"/>
      <c r="QFE2" s="262"/>
      <c r="QFF2" s="250"/>
      <c r="QFG2" s="251"/>
      <c r="QFH2" s="252"/>
      <c r="QFI2" s="263"/>
      <c r="QFK2" s="262"/>
      <c r="QFL2" s="250"/>
      <c r="QFM2" s="251"/>
      <c r="QFN2" s="252"/>
      <c r="QFO2" s="263"/>
      <c r="QFQ2" s="262"/>
      <c r="QFR2" s="250"/>
      <c r="QFS2" s="251"/>
      <c r="QFT2" s="252"/>
      <c r="QFU2" s="263"/>
      <c r="QFW2" s="262"/>
      <c r="QFX2" s="250"/>
      <c r="QFY2" s="251"/>
      <c r="QFZ2" s="252"/>
      <c r="QGA2" s="263"/>
      <c r="QGC2" s="262"/>
      <c r="QGD2" s="250"/>
      <c r="QGE2" s="251"/>
      <c r="QGF2" s="252"/>
      <c r="QGG2" s="263"/>
      <c r="QGI2" s="262"/>
      <c r="QGJ2" s="250"/>
      <c r="QGK2" s="251"/>
      <c r="QGL2" s="252"/>
      <c r="QGM2" s="263"/>
      <c r="QGO2" s="262"/>
      <c r="QGP2" s="250"/>
      <c r="QGQ2" s="251"/>
      <c r="QGR2" s="252"/>
      <c r="QGS2" s="263"/>
      <c r="QGU2" s="262"/>
      <c r="QGV2" s="250"/>
      <c r="QGW2" s="251"/>
      <c r="QGX2" s="252"/>
      <c r="QGY2" s="263"/>
      <c r="QHA2" s="262"/>
      <c r="QHB2" s="250"/>
      <c r="QHC2" s="251"/>
      <c r="QHD2" s="252"/>
      <c r="QHE2" s="263"/>
      <c r="QHG2" s="262"/>
      <c r="QHH2" s="250"/>
      <c r="QHI2" s="251"/>
      <c r="QHJ2" s="252"/>
      <c r="QHK2" s="263"/>
      <c r="QHM2" s="262"/>
      <c r="QHN2" s="250"/>
      <c r="QHO2" s="251"/>
      <c r="QHP2" s="252"/>
      <c r="QHQ2" s="263"/>
      <c r="QHS2" s="262"/>
      <c r="QHT2" s="250"/>
      <c r="QHU2" s="251"/>
      <c r="QHV2" s="252"/>
      <c r="QHW2" s="263"/>
      <c r="QHY2" s="262"/>
      <c r="QHZ2" s="250"/>
      <c r="QIA2" s="251"/>
      <c r="QIB2" s="252"/>
      <c r="QIC2" s="263"/>
      <c r="QIE2" s="262"/>
      <c r="QIF2" s="250"/>
      <c r="QIG2" s="251"/>
      <c r="QIH2" s="252"/>
      <c r="QII2" s="263"/>
      <c r="QIK2" s="262"/>
      <c r="QIL2" s="250"/>
      <c r="QIM2" s="251"/>
      <c r="QIN2" s="252"/>
      <c r="QIO2" s="263"/>
      <c r="QIQ2" s="262"/>
      <c r="QIR2" s="250"/>
      <c r="QIS2" s="251"/>
      <c r="QIT2" s="252"/>
      <c r="QIU2" s="263"/>
      <c r="QIW2" s="262"/>
      <c r="QIX2" s="250"/>
      <c r="QIY2" s="251"/>
      <c r="QIZ2" s="252"/>
      <c r="QJA2" s="263"/>
      <c r="QJC2" s="262"/>
      <c r="QJD2" s="250"/>
      <c r="QJE2" s="251"/>
      <c r="QJF2" s="252"/>
      <c r="QJG2" s="263"/>
      <c r="QJI2" s="262"/>
      <c r="QJJ2" s="250"/>
      <c r="QJK2" s="251"/>
      <c r="QJL2" s="252"/>
      <c r="QJM2" s="263"/>
      <c r="QJO2" s="262"/>
      <c r="QJP2" s="250"/>
      <c r="QJQ2" s="251"/>
      <c r="QJR2" s="252"/>
      <c r="QJS2" s="263"/>
      <c r="QJU2" s="262"/>
      <c r="QJV2" s="250"/>
      <c r="QJW2" s="251"/>
      <c r="QJX2" s="252"/>
      <c r="QJY2" s="263"/>
      <c r="QKA2" s="262"/>
      <c r="QKB2" s="250"/>
      <c r="QKC2" s="251"/>
      <c r="QKD2" s="252"/>
      <c r="QKE2" s="263"/>
      <c r="QKG2" s="262"/>
      <c r="QKH2" s="250"/>
      <c r="QKI2" s="251"/>
      <c r="QKJ2" s="252"/>
      <c r="QKK2" s="263"/>
      <c r="QKM2" s="262"/>
      <c r="QKN2" s="250"/>
      <c r="QKO2" s="251"/>
      <c r="QKP2" s="252"/>
      <c r="QKQ2" s="263"/>
      <c r="QKS2" s="262"/>
      <c r="QKT2" s="250"/>
      <c r="QKU2" s="251"/>
      <c r="QKV2" s="252"/>
      <c r="QKW2" s="263"/>
      <c r="QKY2" s="262"/>
      <c r="QKZ2" s="250"/>
      <c r="QLA2" s="251"/>
      <c r="QLB2" s="252"/>
      <c r="QLC2" s="263"/>
      <c r="QLE2" s="262"/>
      <c r="QLF2" s="250"/>
      <c r="QLG2" s="251"/>
      <c r="QLH2" s="252"/>
      <c r="QLI2" s="263"/>
      <c r="QLK2" s="262"/>
      <c r="QLL2" s="250"/>
      <c r="QLM2" s="251"/>
      <c r="QLN2" s="252"/>
      <c r="QLO2" s="263"/>
      <c r="QLQ2" s="262"/>
      <c r="QLR2" s="250"/>
      <c r="QLS2" s="251"/>
      <c r="QLT2" s="252"/>
      <c r="QLU2" s="263"/>
      <c r="QLW2" s="262"/>
      <c r="QLX2" s="250"/>
      <c r="QLY2" s="251"/>
      <c r="QLZ2" s="252"/>
      <c r="QMA2" s="263"/>
      <c r="QMC2" s="262"/>
      <c r="QMD2" s="250"/>
      <c r="QME2" s="251"/>
      <c r="QMF2" s="252"/>
      <c r="QMG2" s="263"/>
      <c r="QMI2" s="262"/>
      <c r="QMJ2" s="250"/>
      <c r="QMK2" s="251"/>
      <c r="QML2" s="252"/>
      <c r="QMM2" s="263"/>
      <c r="QMO2" s="262"/>
      <c r="QMP2" s="250"/>
      <c r="QMQ2" s="251"/>
      <c r="QMR2" s="252"/>
      <c r="QMS2" s="263"/>
      <c r="QMU2" s="262"/>
      <c r="QMV2" s="250"/>
      <c r="QMW2" s="251"/>
      <c r="QMX2" s="252"/>
      <c r="QMY2" s="263"/>
      <c r="QNA2" s="262"/>
      <c r="QNB2" s="250"/>
      <c r="QNC2" s="251"/>
      <c r="QND2" s="252"/>
      <c r="QNE2" s="263"/>
      <c r="QNG2" s="262"/>
      <c r="QNH2" s="250"/>
      <c r="QNI2" s="251"/>
      <c r="QNJ2" s="252"/>
      <c r="QNK2" s="263"/>
      <c r="QNM2" s="262"/>
      <c r="QNN2" s="250"/>
      <c r="QNO2" s="251"/>
      <c r="QNP2" s="252"/>
      <c r="QNQ2" s="263"/>
      <c r="QNS2" s="262"/>
      <c r="QNT2" s="250"/>
      <c r="QNU2" s="251"/>
      <c r="QNV2" s="252"/>
      <c r="QNW2" s="263"/>
      <c r="QNY2" s="262"/>
      <c r="QNZ2" s="250"/>
      <c r="QOA2" s="251"/>
      <c r="QOB2" s="252"/>
      <c r="QOC2" s="263"/>
      <c r="QOE2" s="262"/>
      <c r="QOF2" s="250"/>
      <c r="QOG2" s="251"/>
      <c r="QOH2" s="252"/>
      <c r="QOI2" s="263"/>
      <c r="QOK2" s="262"/>
      <c r="QOL2" s="250"/>
      <c r="QOM2" s="251"/>
      <c r="QON2" s="252"/>
      <c r="QOO2" s="263"/>
      <c r="QOQ2" s="262"/>
      <c r="QOR2" s="250"/>
      <c r="QOS2" s="251"/>
      <c r="QOT2" s="252"/>
      <c r="QOU2" s="263"/>
      <c r="QOW2" s="262"/>
      <c r="QOX2" s="250"/>
      <c r="QOY2" s="251"/>
      <c r="QOZ2" s="252"/>
      <c r="QPA2" s="263"/>
      <c r="QPC2" s="262"/>
      <c r="QPD2" s="250"/>
      <c r="QPE2" s="251"/>
      <c r="QPF2" s="252"/>
      <c r="QPG2" s="263"/>
      <c r="QPI2" s="262"/>
      <c r="QPJ2" s="250"/>
      <c r="QPK2" s="251"/>
      <c r="QPL2" s="252"/>
      <c r="QPM2" s="263"/>
      <c r="QPO2" s="262"/>
      <c r="QPP2" s="250"/>
      <c r="QPQ2" s="251"/>
      <c r="QPR2" s="252"/>
      <c r="QPS2" s="263"/>
      <c r="QPU2" s="262"/>
      <c r="QPV2" s="250"/>
      <c r="QPW2" s="251"/>
      <c r="QPX2" s="252"/>
      <c r="QPY2" s="263"/>
      <c r="QQA2" s="262"/>
      <c r="QQB2" s="250"/>
      <c r="QQC2" s="251"/>
      <c r="QQD2" s="252"/>
      <c r="QQE2" s="263"/>
      <c r="QQG2" s="262"/>
      <c r="QQH2" s="250"/>
      <c r="QQI2" s="251"/>
      <c r="QQJ2" s="252"/>
      <c r="QQK2" s="263"/>
      <c r="QQM2" s="262"/>
      <c r="QQN2" s="250"/>
      <c r="QQO2" s="251"/>
      <c r="QQP2" s="252"/>
      <c r="QQQ2" s="263"/>
      <c r="QQS2" s="262"/>
      <c r="QQT2" s="250"/>
      <c r="QQU2" s="251"/>
      <c r="QQV2" s="252"/>
      <c r="QQW2" s="263"/>
      <c r="QQY2" s="262"/>
      <c r="QQZ2" s="250"/>
      <c r="QRA2" s="251"/>
      <c r="QRB2" s="252"/>
      <c r="QRC2" s="263"/>
      <c r="QRE2" s="262"/>
      <c r="QRF2" s="250"/>
      <c r="QRG2" s="251"/>
      <c r="QRH2" s="252"/>
      <c r="QRI2" s="263"/>
      <c r="QRK2" s="262"/>
      <c r="QRL2" s="250"/>
      <c r="QRM2" s="251"/>
      <c r="QRN2" s="252"/>
      <c r="QRO2" s="263"/>
      <c r="QRQ2" s="262"/>
      <c r="QRR2" s="250"/>
      <c r="QRS2" s="251"/>
      <c r="QRT2" s="252"/>
      <c r="QRU2" s="263"/>
      <c r="QRW2" s="262"/>
      <c r="QRX2" s="250"/>
      <c r="QRY2" s="251"/>
      <c r="QRZ2" s="252"/>
      <c r="QSA2" s="263"/>
      <c r="QSC2" s="262"/>
      <c r="QSD2" s="250"/>
      <c r="QSE2" s="251"/>
      <c r="QSF2" s="252"/>
      <c r="QSG2" s="263"/>
      <c r="QSI2" s="262"/>
      <c r="QSJ2" s="250"/>
      <c r="QSK2" s="251"/>
      <c r="QSL2" s="252"/>
      <c r="QSM2" s="263"/>
      <c r="QSO2" s="262"/>
      <c r="QSP2" s="250"/>
      <c r="QSQ2" s="251"/>
      <c r="QSR2" s="252"/>
      <c r="QSS2" s="263"/>
      <c r="QSU2" s="262"/>
      <c r="QSV2" s="250"/>
      <c r="QSW2" s="251"/>
      <c r="QSX2" s="252"/>
      <c r="QSY2" s="263"/>
      <c r="QTA2" s="262"/>
      <c r="QTB2" s="250"/>
      <c r="QTC2" s="251"/>
      <c r="QTD2" s="252"/>
      <c r="QTE2" s="263"/>
      <c r="QTG2" s="262"/>
      <c r="QTH2" s="250"/>
      <c r="QTI2" s="251"/>
      <c r="QTJ2" s="252"/>
      <c r="QTK2" s="263"/>
      <c r="QTM2" s="262"/>
      <c r="QTN2" s="250"/>
      <c r="QTO2" s="251"/>
      <c r="QTP2" s="252"/>
      <c r="QTQ2" s="263"/>
      <c r="QTS2" s="262"/>
      <c r="QTT2" s="250"/>
      <c r="QTU2" s="251"/>
      <c r="QTV2" s="252"/>
      <c r="QTW2" s="263"/>
      <c r="QTY2" s="262"/>
      <c r="QTZ2" s="250"/>
      <c r="QUA2" s="251"/>
      <c r="QUB2" s="252"/>
      <c r="QUC2" s="263"/>
      <c r="QUE2" s="262"/>
      <c r="QUF2" s="250"/>
      <c r="QUG2" s="251"/>
      <c r="QUH2" s="252"/>
      <c r="QUI2" s="263"/>
      <c r="QUK2" s="262"/>
      <c r="QUL2" s="250"/>
      <c r="QUM2" s="251"/>
      <c r="QUN2" s="252"/>
      <c r="QUO2" s="263"/>
      <c r="QUQ2" s="262"/>
      <c r="QUR2" s="250"/>
      <c r="QUS2" s="251"/>
      <c r="QUT2" s="252"/>
      <c r="QUU2" s="263"/>
      <c r="QUW2" s="262"/>
      <c r="QUX2" s="250"/>
      <c r="QUY2" s="251"/>
      <c r="QUZ2" s="252"/>
      <c r="QVA2" s="263"/>
      <c r="QVC2" s="262"/>
      <c r="QVD2" s="250"/>
      <c r="QVE2" s="251"/>
      <c r="QVF2" s="252"/>
      <c r="QVG2" s="263"/>
      <c r="QVI2" s="262"/>
      <c r="QVJ2" s="250"/>
      <c r="QVK2" s="251"/>
      <c r="QVL2" s="252"/>
      <c r="QVM2" s="263"/>
      <c r="QVO2" s="262"/>
      <c r="QVP2" s="250"/>
      <c r="QVQ2" s="251"/>
      <c r="QVR2" s="252"/>
      <c r="QVS2" s="263"/>
      <c r="QVU2" s="262"/>
      <c r="QVV2" s="250"/>
      <c r="QVW2" s="251"/>
      <c r="QVX2" s="252"/>
      <c r="QVY2" s="263"/>
      <c r="QWA2" s="262"/>
      <c r="QWB2" s="250"/>
      <c r="QWC2" s="251"/>
      <c r="QWD2" s="252"/>
      <c r="QWE2" s="263"/>
      <c r="QWG2" s="262"/>
      <c r="QWH2" s="250"/>
      <c r="QWI2" s="251"/>
      <c r="QWJ2" s="252"/>
      <c r="QWK2" s="263"/>
      <c r="QWM2" s="262"/>
      <c r="QWN2" s="250"/>
      <c r="QWO2" s="251"/>
      <c r="QWP2" s="252"/>
      <c r="QWQ2" s="263"/>
      <c r="QWS2" s="262"/>
      <c r="QWT2" s="250"/>
      <c r="QWU2" s="251"/>
      <c r="QWV2" s="252"/>
      <c r="QWW2" s="263"/>
      <c r="QWY2" s="262"/>
      <c r="QWZ2" s="250"/>
      <c r="QXA2" s="251"/>
      <c r="QXB2" s="252"/>
      <c r="QXC2" s="263"/>
      <c r="QXE2" s="262"/>
      <c r="QXF2" s="250"/>
      <c r="QXG2" s="251"/>
      <c r="QXH2" s="252"/>
      <c r="QXI2" s="263"/>
      <c r="QXK2" s="262"/>
      <c r="QXL2" s="250"/>
      <c r="QXM2" s="251"/>
      <c r="QXN2" s="252"/>
      <c r="QXO2" s="263"/>
      <c r="QXQ2" s="262"/>
      <c r="QXR2" s="250"/>
      <c r="QXS2" s="251"/>
      <c r="QXT2" s="252"/>
      <c r="QXU2" s="263"/>
      <c r="QXW2" s="262"/>
      <c r="QXX2" s="250"/>
      <c r="QXY2" s="251"/>
      <c r="QXZ2" s="252"/>
      <c r="QYA2" s="263"/>
      <c r="QYC2" s="262"/>
      <c r="QYD2" s="250"/>
      <c r="QYE2" s="251"/>
      <c r="QYF2" s="252"/>
      <c r="QYG2" s="263"/>
      <c r="QYI2" s="262"/>
      <c r="QYJ2" s="250"/>
      <c r="QYK2" s="251"/>
      <c r="QYL2" s="252"/>
      <c r="QYM2" s="263"/>
      <c r="QYO2" s="262"/>
      <c r="QYP2" s="250"/>
      <c r="QYQ2" s="251"/>
      <c r="QYR2" s="252"/>
      <c r="QYS2" s="263"/>
      <c r="QYU2" s="262"/>
      <c r="QYV2" s="250"/>
      <c r="QYW2" s="251"/>
      <c r="QYX2" s="252"/>
      <c r="QYY2" s="263"/>
      <c r="QZA2" s="262"/>
      <c r="QZB2" s="250"/>
      <c r="QZC2" s="251"/>
      <c r="QZD2" s="252"/>
      <c r="QZE2" s="263"/>
      <c r="QZG2" s="262"/>
      <c r="QZH2" s="250"/>
      <c r="QZI2" s="251"/>
      <c r="QZJ2" s="252"/>
      <c r="QZK2" s="263"/>
      <c r="QZM2" s="262"/>
      <c r="QZN2" s="250"/>
      <c r="QZO2" s="251"/>
      <c r="QZP2" s="252"/>
      <c r="QZQ2" s="263"/>
      <c r="QZS2" s="262"/>
      <c r="QZT2" s="250"/>
      <c r="QZU2" s="251"/>
      <c r="QZV2" s="252"/>
      <c r="QZW2" s="263"/>
      <c r="QZY2" s="262"/>
      <c r="QZZ2" s="250"/>
      <c r="RAA2" s="251"/>
      <c r="RAB2" s="252"/>
      <c r="RAC2" s="263"/>
      <c r="RAE2" s="262"/>
      <c r="RAF2" s="250"/>
      <c r="RAG2" s="251"/>
      <c r="RAH2" s="252"/>
      <c r="RAI2" s="263"/>
      <c r="RAK2" s="262"/>
      <c r="RAL2" s="250"/>
      <c r="RAM2" s="251"/>
      <c r="RAN2" s="252"/>
      <c r="RAO2" s="263"/>
      <c r="RAQ2" s="262"/>
      <c r="RAR2" s="250"/>
      <c r="RAS2" s="251"/>
      <c r="RAT2" s="252"/>
      <c r="RAU2" s="263"/>
      <c r="RAW2" s="262"/>
      <c r="RAX2" s="250"/>
      <c r="RAY2" s="251"/>
      <c r="RAZ2" s="252"/>
      <c r="RBA2" s="263"/>
      <c r="RBC2" s="262"/>
      <c r="RBD2" s="250"/>
      <c r="RBE2" s="251"/>
      <c r="RBF2" s="252"/>
      <c r="RBG2" s="263"/>
      <c r="RBI2" s="262"/>
      <c r="RBJ2" s="250"/>
      <c r="RBK2" s="251"/>
      <c r="RBL2" s="252"/>
      <c r="RBM2" s="263"/>
      <c r="RBO2" s="262"/>
      <c r="RBP2" s="250"/>
      <c r="RBQ2" s="251"/>
      <c r="RBR2" s="252"/>
      <c r="RBS2" s="263"/>
      <c r="RBU2" s="262"/>
      <c r="RBV2" s="250"/>
      <c r="RBW2" s="251"/>
      <c r="RBX2" s="252"/>
      <c r="RBY2" s="263"/>
      <c r="RCA2" s="262"/>
      <c r="RCB2" s="250"/>
      <c r="RCC2" s="251"/>
      <c r="RCD2" s="252"/>
      <c r="RCE2" s="263"/>
      <c r="RCG2" s="262"/>
      <c r="RCH2" s="250"/>
      <c r="RCI2" s="251"/>
      <c r="RCJ2" s="252"/>
      <c r="RCK2" s="263"/>
      <c r="RCM2" s="262"/>
      <c r="RCN2" s="250"/>
      <c r="RCO2" s="251"/>
      <c r="RCP2" s="252"/>
      <c r="RCQ2" s="263"/>
      <c r="RCS2" s="262"/>
      <c r="RCT2" s="250"/>
      <c r="RCU2" s="251"/>
      <c r="RCV2" s="252"/>
      <c r="RCW2" s="263"/>
      <c r="RCY2" s="262"/>
      <c r="RCZ2" s="250"/>
      <c r="RDA2" s="251"/>
      <c r="RDB2" s="252"/>
      <c r="RDC2" s="263"/>
      <c r="RDE2" s="262"/>
      <c r="RDF2" s="250"/>
      <c r="RDG2" s="251"/>
      <c r="RDH2" s="252"/>
      <c r="RDI2" s="263"/>
      <c r="RDK2" s="262"/>
      <c r="RDL2" s="250"/>
      <c r="RDM2" s="251"/>
      <c r="RDN2" s="252"/>
      <c r="RDO2" s="263"/>
      <c r="RDQ2" s="262"/>
      <c r="RDR2" s="250"/>
      <c r="RDS2" s="251"/>
      <c r="RDT2" s="252"/>
      <c r="RDU2" s="263"/>
      <c r="RDW2" s="262"/>
      <c r="RDX2" s="250"/>
      <c r="RDY2" s="251"/>
      <c r="RDZ2" s="252"/>
      <c r="REA2" s="263"/>
      <c r="REC2" s="262"/>
      <c r="RED2" s="250"/>
      <c r="REE2" s="251"/>
      <c r="REF2" s="252"/>
      <c r="REG2" s="263"/>
      <c r="REI2" s="262"/>
      <c r="REJ2" s="250"/>
      <c r="REK2" s="251"/>
      <c r="REL2" s="252"/>
      <c r="REM2" s="263"/>
      <c r="REO2" s="262"/>
      <c r="REP2" s="250"/>
      <c r="REQ2" s="251"/>
      <c r="RER2" s="252"/>
      <c r="RES2" s="263"/>
      <c r="REU2" s="262"/>
      <c r="REV2" s="250"/>
      <c r="REW2" s="251"/>
      <c r="REX2" s="252"/>
      <c r="REY2" s="263"/>
      <c r="RFA2" s="262"/>
      <c r="RFB2" s="250"/>
      <c r="RFC2" s="251"/>
      <c r="RFD2" s="252"/>
      <c r="RFE2" s="263"/>
      <c r="RFG2" s="262"/>
      <c r="RFH2" s="250"/>
      <c r="RFI2" s="251"/>
      <c r="RFJ2" s="252"/>
      <c r="RFK2" s="263"/>
      <c r="RFM2" s="262"/>
      <c r="RFN2" s="250"/>
      <c r="RFO2" s="251"/>
      <c r="RFP2" s="252"/>
      <c r="RFQ2" s="263"/>
      <c r="RFS2" s="262"/>
      <c r="RFT2" s="250"/>
      <c r="RFU2" s="251"/>
      <c r="RFV2" s="252"/>
      <c r="RFW2" s="263"/>
      <c r="RFY2" s="262"/>
      <c r="RFZ2" s="250"/>
      <c r="RGA2" s="251"/>
      <c r="RGB2" s="252"/>
      <c r="RGC2" s="263"/>
      <c r="RGE2" s="262"/>
      <c r="RGF2" s="250"/>
      <c r="RGG2" s="251"/>
      <c r="RGH2" s="252"/>
      <c r="RGI2" s="263"/>
      <c r="RGK2" s="262"/>
      <c r="RGL2" s="250"/>
      <c r="RGM2" s="251"/>
      <c r="RGN2" s="252"/>
      <c r="RGO2" s="263"/>
      <c r="RGQ2" s="262"/>
      <c r="RGR2" s="250"/>
      <c r="RGS2" s="251"/>
      <c r="RGT2" s="252"/>
      <c r="RGU2" s="263"/>
      <c r="RGW2" s="262"/>
      <c r="RGX2" s="250"/>
      <c r="RGY2" s="251"/>
      <c r="RGZ2" s="252"/>
      <c r="RHA2" s="263"/>
      <c r="RHC2" s="262"/>
      <c r="RHD2" s="250"/>
      <c r="RHE2" s="251"/>
      <c r="RHF2" s="252"/>
      <c r="RHG2" s="263"/>
      <c r="RHI2" s="262"/>
      <c r="RHJ2" s="250"/>
      <c r="RHK2" s="251"/>
      <c r="RHL2" s="252"/>
      <c r="RHM2" s="263"/>
      <c r="RHO2" s="262"/>
      <c r="RHP2" s="250"/>
      <c r="RHQ2" s="251"/>
      <c r="RHR2" s="252"/>
      <c r="RHS2" s="263"/>
      <c r="RHU2" s="262"/>
      <c r="RHV2" s="250"/>
      <c r="RHW2" s="251"/>
      <c r="RHX2" s="252"/>
      <c r="RHY2" s="263"/>
      <c r="RIA2" s="262"/>
      <c r="RIB2" s="250"/>
      <c r="RIC2" s="251"/>
      <c r="RID2" s="252"/>
      <c r="RIE2" s="263"/>
      <c r="RIG2" s="262"/>
      <c r="RIH2" s="250"/>
      <c r="RII2" s="251"/>
      <c r="RIJ2" s="252"/>
      <c r="RIK2" s="263"/>
      <c r="RIM2" s="262"/>
      <c r="RIN2" s="250"/>
      <c r="RIO2" s="251"/>
      <c r="RIP2" s="252"/>
      <c r="RIQ2" s="263"/>
      <c r="RIS2" s="262"/>
      <c r="RIT2" s="250"/>
      <c r="RIU2" s="251"/>
      <c r="RIV2" s="252"/>
      <c r="RIW2" s="263"/>
      <c r="RIY2" s="262"/>
      <c r="RIZ2" s="250"/>
      <c r="RJA2" s="251"/>
      <c r="RJB2" s="252"/>
      <c r="RJC2" s="263"/>
      <c r="RJE2" s="262"/>
      <c r="RJF2" s="250"/>
      <c r="RJG2" s="251"/>
      <c r="RJH2" s="252"/>
      <c r="RJI2" s="263"/>
      <c r="RJK2" s="262"/>
      <c r="RJL2" s="250"/>
      <c r="RJM2" s="251"/>
      <c r="RJN2" s="252"/>
      <c r="RJO2" s="263"/>
      <c r="RJQ2" s="262"/>
      <c r="RJR2" s="250"/>
      <c r="RJS2" s="251"/>
      <c r="RJT2" s="252"/>
      <c r="RJU2" s="263"/>
      <c r="RJW2" s="262"/>
      <c r="RJX2" s="250"/>
      <c r="RJY2" s="251"/>
      <c r="RJZ2" s="252"/>
      <c r="RKA2" s="263"/>
      <c r="RKC2" s="262"/>
      <c r="RKD2" s="250"/>
      <c r="RKE2" s="251"/>
      <c r="RKF2" s="252"/>
      <c r="RKG2" s="263"/>
      <c r="RKI2" s="262"/>
      <c r="RKJ2" s="250"/>
      <c r="RKK2" s="251"/>
      <c r="RKL2" s="252"/>
      <c r="RKM2" s="263"/>
      <c r="RKO2" s="262"/>
      <c r="RKP2" s="250"/>
      <c r="RKQ2" s="251"/>
      <c r="RKR2" s="252"/>
      <c r="RKS2" s="263"/>
      <c r="RKU2" s="262"/>
      <c r="RKV2" s="250"/>
      <c r="RKW2" s="251"/>
      <c r="RKX2" s="252"/>
      <c r="RKY2" s="263"/>
      <c r="RLA2" s="262"/>
      <c r="RLB2" s="250"/>
      <c r="RLC2" s="251"/>
      <c r="RLD2" s="252"/>
      <c r="RLE2" s="263"/>
      <c r="RLG2" s="262"/>
      <c r="RLH2" s="250"/>
      <c r="RLI2" s="251"/>
      <c r="RLJ2" s="252"/>
      <c r="RLK2" s="263"/>
      <c r="RLM2" s="262"/>
      <c r="RLN2" s="250"/>
      <c r="RLO2" s="251"/>
      <c r="RLP2" s="252"/>
      <c r="RLQ2" s="263"/>
      <c r="RLS2" s="262"/>
      <c r="RLT2" s="250"/>
      <c r="RLU2" s="251"/>
      <c r="RLV2" s="252"/>
      <c r="RLW2" s="263"/>
      <c r="RLY2" s="262"/>
      <c r="RLZ2" s="250"/>
      <c r="RMA2" s="251"/>
      <c r="RMB2" s="252"/>
      <c r="RMC2" s="263"/>
      <c r="RME2" s="262"/>
      <c r="RMF2" s="250"/>
      <c r="RMG2" s="251"/>
      <c r="RMH2" s="252"/>
      <c r="RMI2" s="263"/>
      <c r="RMK2" s="262"/>
      <c r="RML2" s="250"/>
      <c r="RMM2" s="251"/>
      <c r="RMN2" s="252"/>
      <c r="RMO2" s="263"/>
      <c r="RMQ2" s="262"/>
      <c r="RMR2" s="250"/>
      <c r="RMS2" s="251"/>
      <c r="RMT2" s="252"/>
      <c r="RMU2" s="263"/>
      <c r="RMW2" s="262"/>
      <c r="RMX2" s="250"/>
      <c r="RMY2" s="251"/>
      <c r="RMZ2" s="252"/>
      <c r="RNA2" s="263"/>
      <c r="RNC2" s="262"/>
      <c r="RND2" s="250"/>
      <c r="RNE2" s="251"/>
      <c r="RNF2" s="252"/>
      <c r="RNG2" s="263"/>
      <c r="RNI2" s="262"/>
      <c r="RNJ2" s="250"/>
      <c r="RNK2" s="251"/>
      <c r="RNL2" s="252"/>
      <c r="RNM2" s="263"/>
      <c r="RNO2" s="262"/>
      <c r="RNP2" s="250"/>
      <c r="RNQ2" s="251"/>
      <c r="RNR2" s="252"/>
      <c r="RNS2" s="263"/>
      <c r="RNU2" s="262"/>
      <c r="RNV2" s="250"/>
      <c r="RNW2" s="251"/>
      <c r="RNX2" s="252"/>
      <c r="RNY2" s="263"/>
      <c r="ROA2" s="262"/>
      <c r="ROB2" s="250"/>
      <c r="ROC2" s="251"/>
      <c r="ROD2" s="252"/>
      <c r="ROE2" s="263"/>
      <c r="ROG2" s="262"/>
      <c r="ROH2" s="250"/>
      <c r="ROI2" s="251"/>
      <c r="ROJ2" s="252"/>
      <c r="ROK2" s="263"/>
      <c r="ROM2" s="262"/>
      <c r="RON2" s="250"/>
      <c r="ROO2" s="251"/>
      <c r="ROP2" s="252"/>
      <c r="ROQ2" s="263"/>
      <c r="ROS2" s="262"/>
      <c r="ROT2" s="250"/>
      <c r="ROU2" s="251"/>
      <c r="ROV2" s="252"/>
      <c r="ROW2" s="263"/>
      <c r="ROY2" s="262"/>
      <c r="ROZ2" s="250"/>
      <c r="RPA2" s="251"/>
      <c r="RPB2" s="252"/>
      <c r="RPC2" s="263"/>
      <c r="RPE2" s="262"/>
      <c r="RPF2" s="250"/>
      <c r="RPG2" s="251"/>
      <c r="RPH2" s="252"/>
      <c r="RPI2" s="263"/>
      <c r="RPK2" s="262"/>
      <c r="RPL2" s="250"/>
      <c r="RPM2" s="251"/>
      <c r="RPN2" s="252"/>
      <c r="RPO2" s="263"/>
      <c r="RPQ2" s="262"/>
      <c r="RPR2" s="250"/>
      <c r="RPS2" s="251"/>
      <c r="RPT2" s="252"/>
      <c r="RPU2" s="263"/>
      <c r="RPW2" s="262"/>
      <c r="RPX2" s="250"/>
      <c r="RPY2" s="251"/>
      <c r="RPZ2" s="252"/>
      <c r="RQA2" s="263"/>
      <c r="RQC2" s="262"/>
      <c r="RQD2" s="250"/>
      <c r="RQE2" s="251"/>
      <c r="RQF2" s="252"/>
      <c r="RQG2" s="263"/>
      <c r="RQI2" s="262"/>
      <c r="RQJ2" s="250"/>
      <c r="RQK2" s="251"/>
      <c r="RQL2" s="252"/>
      <c r="RQM2" s="263"/>
      <c r="RQO2" s="262"/>
      <c r="RQP2" s="250"/>
      <c r="RQQ2" s="251"/>
      <c r="RQR2" s="252"/>
      <c r="RQS2" s="263"/>
      <c r="RQU2" s="262"/>
      <c r="RQV2" s="250"/>
      <c r="RQW2" s="251"/>
      <c r="RQX2" s="252"/>
      <c r="RQY2" s="263"/>
      <c r="RRA2" s="262"/>
      <c r="RRB2" s="250"/>
      <c r="RRC2" s="251"/>
      <c r="RRD2" s="252"/>
      <c r="RRE2" s="263"/>
      <c r="RRG2" s="262"/>
      <c r="RRH2" s="250"/>
      <c r="RRI2" s="251"/>
      <c r="RRJ2" s="252"/>
      <c r="RRK2" s="263"/>
      <c r="RRM2" s="262"/>
      <c r="RRN2" s="250"/>
      <c r="RRO2" s="251"/>
      <c r="RRP2" s="252"/>
      <c r="RRQ2" s="263"/>
      <c r="RRS2" s="262"/>
      <c r="RRT2" s="250"/>
      <c r="RRU2" s="251"/>
      <c r="RRV2" s="252"/>
      <c r="RRW2" s="263"/>
      <c r="RRY2" s="262"/>
      <c r="RRZ2" s="250"/>
      <c r="RSA2" s="251"/>
      <c r="RSB2" s="252"/>
      <c r="RSC2" s="263"/>
      <c r="RSE2" s="262"/>
      <c r="RSF2" s="250"/>
      <c r="RSG2" s="251"/>
      <c r="RSH2" s="252"/>
      <c r="RSI2" s="263"/>
      <c r="RSK2" s="262"/>
      <c r="RSL2" s="250"/>
      <c r="RSM2" s="251"/>
      <c r="RSN2" s="252"/>
      <c r="RSO2" s="263"/>
      <c r="RSQ2" s="262"/>
      <c r="RSR2" s="250"/>
      <c r="RSS2" s="251"/>
      <c r="RST2" s="252"/>
      <c r="RSU2" s="263"/>
      <c r="RSW2" s="262"/>
      <c r="RSX2" s="250"/>
      <c r="RSY2" s="251"/>
      <c r="RSZ2" s="252"/>
      <c r="RTA2" s="263"/>
      <c r="RTC2" s="262"/>
      <c r="RTD2" s="250"/>
      <c r="RTE2" s="251"/>
      <c r="RTF2" s="252"/>
      <c r="RTG2" s="263"/>
      <c r="RTI2" s="262"/>
      <c r="RTJ2" s="250"/>
      <c r="RTK2" s="251"/>
      <c r="RTL2" s="252"/>
      <c r="RTM2" s="263"/>
      <c r="RTO2" s="262"/>
      <c r="RTP2" s="250"/>
      <c r="RTQ2" s="251"/>
      <c r="RTR2" s="252"/>
      <c r="RTS2" s="263"/>
      <c r="RTU2" s="262"/>
      <c r="RTV2" s="250"/>
      <c r="RTW2" s="251"/>
      <c r="RTX2" s="252"/>
      <c r="RTY2" s="263"/>
      <c r="RUA2" s="262"/>
      <c r="RUB2" s="250"/>
      <c r="RUC2" s="251"/>
      <c r="RUD2" s="252"/>
      <c r="RUE2" s="263"/>
      <c r="RUG2" s="262"/>
      <c r="RUH2" s="250"/>
      <c r="RUI2" s="251"/>
      <c r="RUJ2" s="252"/>
      <c r="RUK2" s="263"/>
      <c r="RUM2" s="262"/>
      <c r="RUN2" s="250"/>
      <c r="RUO2" s="251"/>
      <c r="RUP2" s="252"/>
      <c r="RUQ2" s="263"/>
      <c r="RUS2" s="262"/>
      <c r="RUT2" s="250"/>
      <c r="RUU2" s="251"/>
      <c r="RUV2" s="252"/>
      <c r="RUW2" s="263"/>
      <c r="RUY2" s="262"/>
      <c r="RUZ2" s="250"/>
      <c r="RVA2" s="251"/>
      <c r="RVB2" s="252"/>
      <c r="RVC2" s="263"/>
      <c r="RVE2" s="262"/>
      <c r="RVF2" s="250"/>
      <c r="RVG2" s="251"/>
      <c r="RVH2" s="252"/>
      <c r="RVI2" s="263"/>
      <c r="RVK2" s="262"/>
      <c r="RVL2" s="250"/>
      <c r="RVM2" s="251"/>
      <c r="RVN2" s="252"/>
      <c r="RVO2" s="263"/>
      <c r="RVQ2" s="262"/>
      <c r="RVR2" s="250"/>
      <c r="RVS2" s="251"/>
      <c r="RVT2" s="252"/>
      <c r="RVU2" s="263"/>
      <c r="RVW2" s="262"/>
      <c r="RVX2" s="250"/>
      <c r="RVY2" s="251"/>
      <c r="RVZ2" s="252"/>
      <c r="RWA2" s="263"/>
      <c r="RWC2" s="262"/>
      <c r="RWD2" s="250"/>
      <c r="RWE2" s="251"/>
      <c r="RWF2" s="252"/>
      <c r="RWG2" s="263"/>
      <c r="RWI2" s="262"/>
      <c r="RWJ2" s="250"/>
      <c r="RWK2" s="251"/>
      <c r="RWL2" s="252"/>
      <c r="RWM2" s="263"/>
      <c r="RWO2" s="262"/>
      <c r="RWP2" s="250"/>
      <c r="RWQ2" s="251"/>
      <c r="RWR2" s="252"/>
      <c r="RWS2" s="263"/>
      <c r="RWU2" s="262"/>
      <c r="RWV2" s="250"/>
      <c r="RWW2" s="251"/>
      <c r="RWX2" s="252"/>
      <c r="RWY2" s="263"/>
      <c r="RXA2" s="262"/>
      <c r="RXB2" s="250"/>
      <c r="RXC2" s="251"/>
      <c r="RXD2" s="252"/>
      <c r="RXE2" s="263"/>
      <c r="RXG2" s="262"/>
      <c r="RXH2" s="250"/>
      <c r="RXI2" s="251"/>
      <c r="RXJ2" s="252"/>
      <c r="RXK2" s="263"/>
      <c r="RXM2" s="262"/>
      <c r="RXN2" s="250"/>
      <c r="RXO2" s="251"/>
      <c r="RXP2" s="252"/>
      <c r="RXQ2" s="263"/>
      <c r="RXS2" s="262"/>
      <c r="RXT2" s="250"/>
      <c r="RXU2" s="251"/>
      <c r="RXV2" s="252"/>
      <c r="RXW2" s="263"/>
      <c r="RXY2" s="262"/>
      <c r="RXZ2" s="250"/>
      <c r="RYA2" s="251"/>
      <c r="RYB2" s="252"/>
      <c r="RYC2" s="263"/>
      <c r="RYE2" s="262"/>
      <c r="RYF2" s="250"/>
      <c r="RYG2" s="251"/>
      <c r="RYH2" s="252"/>
      <c r="RYI2" s="263"/>
      <c r="RYK2" s="262"/>
      <c r="RYL2" s="250"/>
      <c r="RYM2" s="251"/>
      <c r="RYN2" s="252"/>
      <c r="RYO2" s="263"/>
      <c r="RYQ2" s="262"/>
      <c r="RYR2" s="250"/>
      <c r="RYS2" s="251"/>
      <c r="RYT2" s="252"/>
      <c r="RYU2" s="263"/>
      <c r="RYW2" s="262"/>
      <c r="RYX2" s="250"/>
      <c r="RYY2" s="251"/>
      <c r="RYZ2" s="252"/>
      <c r="RZA2" s="263"/>
      <c r="RZC2" s="262"/>
      <c r="RZD2" s="250"/>
      <c r="RZE2" s="251"/>
      <c r="RZF2" s="252"/>
      <c r="RZG2" s="263"/>
      <c r="RZI2" s="262"/>
      <c r="RZJ2" s="250"/>
      <c r="RZK2" s="251"/>
      <c r="RZL2" s="252"/>
      <c r="RZM2" s="263"/>
      <c r="RZO2" s="262"/>
      <c r="RZP2" s="250"/>
      <c r="RZQ2" s="251"/>
      <c r="RZR2" s="252"/>
      <c r="RZS2" s="263"/>
      <c r="RZU2" s="262"/>
      <c r="RZV2" s="250"/>
      <c r="RZW2" s="251"/>
      <c r="RZX2" s="252"/>
      <c r="RZY2" s="263"/>
      <c r="SAA2" s="262"/>
      <c r="SAB2" s="250"/>
      <c r="SAC2" s="251"/>
      <c r="SAD2" s="252"/>
      <c r="SAE2" s="263"/>
      <c r="SAG2" s="262"/>
      <c r="SAH2" s="250"/>
      <c r="SAI2" s="251"/>
      <c r="SAJ2" s="252"/>
      <c r="SAK2" s="263"/>
      <c r="SAM2" s="262"/>
      <c r="SAN2" s="250"/>
      <c r="SAO2" s="251"/>
      <c r="SAP2" s="252"/>
      <c r="SAQ2" s="263"/>
      <c r="SAS2" s="262"/>
      <c r="SAT2" s="250"/>
      <c r="SAU2" s="251"/>
      <c r="SAV2" s="252"/>
      <c r="SAW2" s="263"/>
      <c r="SAY2" s="262"/>
      <c r="SAZ2" s="250"/>
      <c r="SBA2" s="251"/>
      <c r="SBB2" s="252"/>
      <c r="SBC2" s="263"/>
      <c r="SBE2" s="262"/>
      <c r="SBF2" s="250"/>
      <c r="SBG2" s="251"/>
      <c r="SBH2" s="252"/>
      <c r="SBI2" s="263"/>
      <c r="SBK2" s="262"/>
      <c r="SBL2" s="250"/>
      <c r="SBM2" s="251"/>
      <c r="SBN2" s="252"/>
      <c r="SBO2" s="263"/>
      <c r="SBQ2" s="262"/>
      <c r="SBR2" s="250"/>
      <c r="SBS2" s="251"/>
      <c r="SBT2" s="252"/>
      <c r="SBU2" s="263"/>
      <c r="SBW2" s="262"/>
      <c r="SBX2" s="250"/>
      <c r="SBY2" s="251"/>
      <c r="SBZ2" s="252"/>
      <c r="SCA2" s="263"/>
      <c r="SCC2" s="262"/>
      <c r="SCD2" s="250"/>
      <c r="SCE2" s="251"/>
      <c r="SCF2" s="252"/>
      <c r="SCG2" s="263"/>
      <c r="SCI2" s="262"/>
      <c r="SCJ2" s="250"/>
      <c r="SCK2" s="251"/>
      <c r="SCL2" s="252"/>
      <c r="SCM2" s="263"/>
      <c r="SCO2" s="262"/>
      <c r="SCP2" s="250"/>
      <c r="SCQ2" s="251"/>
      <c r="SCR2" s="252"/>
      <c r="SCS2" s="263"/>
      <c r="SCU2" s="262"/>
      <c r="SCV2" s="250"/>
      <c r="SCW2" s="251"/>
      <c r="SCX2" s="252"/>
      <c r="SCY2" s="263"/>
      <c r="SDA2" s="262"/>
      <c r="SDB2" s="250"/>
      <c r="SDC2" s="251"/>
      <c r="SDD2" s="252"/>
      <c r="SDE2" s="263"/>
      <c r="SDG2" s="262"/>
      <c r="SDH2" s="250"/>
      <c r="SDI2" s="251"/>
      <c r="SDJ2" s="252"/>
      <c r="SDK2" s="263"/>
      <c r="SDM2" s="262"/>
      <c r="SDN2" s="250"/>
      <c r="SDO2" s="251"/>
      <c r="SDP2" s="252"/>
      <c r="SDQ2" s="263"/>
      <c r="SDS2" s="262"/>
      <c r="SDT2" s="250"/>
      <c r="SDU2" s="251"/>
      <c r="SDV2" s="252"/>
      <c r="SDW2" s="263"/>
      <c r="SDY2" s="262"/>
      <c r="SDZ2" s="250"/>
      <c r="SEA2" s="251"/>
      <c r="SEB2" s="252"/>
      <c r="SEC2" s="263"/>
      <c r="SEE2" s="262"/>
      <c r="SEF2" s="250"/>
      <c r="SEG2" s="251"/>
      <c r="SEH2" s="252"/>
      <c r="SEI2" s="263"/>
      <c r="SEK2" s="262"/>
      <c r="SEL2" s="250"/>
      <c r="SEM2" s="251"/>
      <c r="SEN2" s="252"/>
      <c r="SEO2" s="263"/>
      <c r="SEQ2" s="262"/>
      <c r="SER2" s="250"/>
      <c r="SES2" s="251"/>
      <c r="SET2" s="252"/>
      <c r="SEU2" s="263"/>
      <c r="SEW2" s="262"/>
      <c r="SEX2" s="250"/>
      <c r="SEY2" s="251"/>
      <c r="SEZ2" s="252"/>
      <c r="SFA2" s="263"/>
      <c r="SFC2" s="262"/>
      <c r="SFD2" s="250"/>
      <c r="SFE2" s="251"/>
      <c r="SFF2" s="252"/>
      <c r="SFG2" s="263"/>
      <c r="SFI2" s="262"/>
      <c r="SFJ2" s="250"/>
      <c r="SFK2" s="251"/>
      <c r="SFL2" s="252"/>
      <c r="SFM2" s="263"/>
      <c r="SFO2" s="262"/>
      <c r="SFP2" s="250"/>
      <c r="SFQ2" s="251"/>
      <c r="SFR2" s="252"/>
      <c r="SFS2" s="263"/>
      <c r="SFU2" s="262"/>
      <c r="SFV2" s="250"/>
      <c r="SFW2" s="251"/>
      <c r="SFX2" s="252"/>
      <c r="SFY2" s="263"/>
      <c r="SGA2" s="262"/>
      <c r="SGB2" s="250"/>
      <c r="SGC2" s="251"/>
      <c r="SGD2" s="252"/>
      <c r="SGE2" s="263"/>
      <c r="SGG2" s="262"/>
      <c r="SGH2" s="250"/>
      <c r="SGI2" s="251"/>
      <c r="SGJ2" s="252"/>
      <c r="SGK2" s="263"/>
      <c r="SGM2" s="262"/>
      <c r="SGN2" s="250"/>
      <c r="SGO2" s="251"/>
      <c r="SGP2" s="252"/>
      <c r="SGQ2" s="263"/>
      <c r="SGS2" s="262"/>
      <c r="SGT2" s="250"/>
      <c r="SGU2" s="251"/>
      <c r="SGV2" s="252"/>
      <c r="SGW2" s="263"/>
      <c r="SGY2" s="262"/>
      <c r="SGZ2" s="250"/>
      <c r="SHA2" s="251"/>
      <c r="SHB2" s="252"/>
      <c r="SHC2" s="263"/>
      <c r="SHE2" s="262"/>
      <c r="SHF2" s="250"/>
      <c r="SHG2" s="251"/>
      <c r="SHH2" s="252"/>
      <c r="SHI2" s="263"/>
      <c r="SHK2" s="262"/>
      <c r="SHL2" s="250"/>
      <c r="SHM2" s="251"/>
      <c r="SHN2" s="252"/>
      <c r="SHO2" s="263"/>
      <c r="SHQ2" s="262"/>
      <c r="SHR2" s="250"/>
      <c r="SHS2" s="251"/>
      <c r="SHT2" s="252"/>
      <c r="SHU2" s="263"/>
      <c r="SHW2" s="262"/>
      <c r="SHX2" s="250"/>
      <c r="SHY2" s="251"/>
      <c r="SHZ2" s="252"/>
      <c r="SIA2" s="263"/>
      <c r="SIC2" s="262"/>
      <c r="SID2" s="250"/>
      <c r="SIE2" s="251"/>
      <c r="SIF2" s="252"/>
      <c r="SIG2" s="263"/>
      <c r="SII2" s="262"/>
      <c r="SIJ2" s="250"/>
      <c r="SIK2" s="251"/>
      <c r="SIL2" s="252"/>
      <c r="SIM2" s="263"/>
      <c r="SIO2" s="262"/>
      <c r="SIP2" s="250"/>
      <c r="SIQ2" s="251"/>
      <c r="SIR2" s="252"/>
      <c r="SIS2" s="263"/>
      <c r="SIU2" s="262"/>
      <c r="SIV2" s="250"/>
      <c r="SIW2" s="251"/>
      <c r="SIX2" s="252"/>
      <c r="SIY2" s="263"/>
      <c r="SJA2" s="262"/>
      <c r="SJB2" s="250"/>
      <c r="SJC2" s="251"/>
      <c r="SJD2" s="252"/>
      <c r="SJE2" s="263"/>
      <c r="SJG2" s="262"/>
      <c r="SJH2" s="250"/>
      <c r="SJI2" s="251"/>
      <c r="SJJ2" s="252"/>
      <c r="SJK2" s="263"/>
      <c r="SJM2" s="262"/>
      <c r="SJN2" s="250"/>
      <c r="SJO2" s="251"/>
      <c r="SJP2" s="252"/>
      <c r="SJQ2" s="263"/>
      <c r="SJS2" s="262"/>
      <c r="SJT2" s="250"/>
      <c r="SJU2" s="251"/>
      <c r="SJV2" s="252"/>
      <c r="SJW2" s="263"/>
      <c r="SJY2" s="262"/>
      <c r="SJZ2" s="250"/>
      <c r="SKA2" s="251"/>
      <c r="SKB2" s="252"/>
      <c r="SKC2" s="263"/>
      <c r="SKE2" s="262"/>
      <c r="SKF2" s="250"/>
      <c r="SKG2" s="251"/>
      <c r="SKH2" s="252"/>
      <c r="SKI2" s="263"/>
      <c r="SKK2" s="262"/>
      <c r="SKL2" s="250"/>
      <c r="SKM2" s="251"/>
      <c r="SKN2" s="252"/>
      <c r="SKO2" s="263"/>
      <c r="SKQ2" s="262"/>
      <c r="SKR2" s="250"/>
      <c r="SKS2" s="251"/>
      <c r="SKT2" s="252"/>
      <c r="SKU2" s="263"/>
      <c r="SKW2" s="262"/>
      <c r="SKX2" s="250"/>
      <c r="SKY2" s="251"/>
      <c r="SKZ2" s="252"/>
      <c r="SLA2" s="263"/>
      <c r="SLC2" s="262"/>
      <c r="SLD2" s="250"/>
      <c r="SLE2" s="251"/>
      <c r="SLF2" s="252"/>
      <c r="SLG2" s="263"/>
      <c r="SLI2" s="262"/>
      <c r="SLJ2" s="250"/>
      <c r="SLK2" s="251"/>
      <c r="SLL2" s="252"/>
      <c r="SLM2" s="263"/>
      <c r="SLO2" s="262"/>
      <c r="SLP2" s="250"/>
      <c r="SLQ2" s="251"/>
      <c r="SLR2" s="252"/>
      <c r="SLS2" s="263"/>
      <c r="SLU2" s="262"/>
      <c r="SLV2" s="250"/>
      <c r="SLW2" s="251"/>
      <c r="SLX2" s="252"/>
      <c r="SLY2" s="263"/>
      <c r="SMA2" s="262"/>
      <c r="SMB2" s="250"/>
      <c r="SMC2" s="251"/>
      <c r="SMD2" s="252"/>
      <c r="SME2" s="263"/>
      <c r="SMG2" s="262"/>
      <c r="SMH2" s="250"/>
      <c r="SMI2" s="251"/>
      <c r="SMJ2" s="252"/>
      <c r="SMK2" s="263"/>
      <c r="SMM2" s="262"/>
      <c r="SMN2" s="250"/>
      <c r="SMO2" s="251"/>
      <c r="SMP2" s="252"/>
      <c r="SMQ2" s="263"/>
      <c r="SMS2" s="262"/>
      <c r="SMT2" s="250"/>
      <c r="SMU2" s="251"/>
      <c r="SMV2" s="252"/>
      <c r="SMW2" s="263"/>
      <c r="SMY2" s="262"/>
      <c r="SMZ2" s="250"/>
      <c r="SNA2" s="251"/>
      <c r="SNB2" s="252"/>
      <c r="SNC2" s="263"/>
      <c r="SNE2" s="262"/>
      <c r="SNF2" s="250"/>
      <c r="SNG2" s="251"/>
      <c r="SNH2" s="252"/>
      <c r="SNI2" s="263"/>
      <c r="SNK2" s="262"/>
      <c r="SNL2" s="250"/>
      <c r="SNM2" s="251"/>
      <c r="SNN2" s="252"/>
      <c r="SNO2" s="263"/>
      <c r="SNQ2" s="262"/>
      <c r="SNR2" s="250"/>
      <c r="SNS2" s="251"/>
      <c r="SNT2" s="252"/>
      <c r="SNU2" s="263"/>
      <c r="SNW2" s="262"/>
      <c r="SNX2" s="250"/>
      <c r="SNY2" s="251"/>
      <c r="SNZ2" s="252"/>
      <c r="SOA2" s="263"/>
      <c r="SOC2" s="262"/>
      <c r="SOD2" s="250"/>
      <c r="SOE2" s="251"/>
      <c r="SOF2" s="252"/>
      <c r="SOG2" s="263"/>
      <c r="SOI2" s="262"/>
      <c r="SOJ2" s="250"/>
      <c r="SOK2" s="251"/>
      <c r="SOL2" s="252"/>
      <c r="SOM2" s="263"/>
      <c r="SOO2" s="262"/>
      <c r="SOP2" s="250"/>
      <c r="SOQ2" s="251"/>
      <c r="SOR2" s="252"/>
      <c r="SOS2" s="263"/>
      <c r="SOU2" s="262"/>
      <c r="SOV2" s="250"/>
      <c r="SOW2" s="251"/>
      <c r="SOX2" s="252"/>
      <c r="SOY2" s="263"/>
      <c r="SPA2" s="262"/>
      <c r="SPB2" s="250"/>
      <c r="SPC2" s="251"/>
      <c r="SPD2" s="252"/>
      <c r="SPE2" s="263"/>
      <c r="SPG2" s="262"/>
      <c r="SPH2" s="250"/>
      <c r="SPI2" s="251"/>
      <c r="SPJ2" s="252"/>
      <c r="SPK2" s="263"/>
      <c r="SPM2" s="262"/>
      <c r="SPN2" s="250"/>
      <c r="SPO2" s="251"/>
      <c r="SPP2" s="252"/>
      <c r="SPQ2" s="263"/>
      <c r="SPS2" s="262"/>
      <c r="SPT2" s="250"/>
      <c r="SPU2" s="251"/>
      <c r="SPV2" s="252"/>
      <c r="SPW2" s="263"/>
      <c r="SPY2" s="262"/>
      <c r="SPZ2" s="250"/>
      <c r="SQA2" s="251"/>
      <c r="SQB2" s="252"/>
      <c r="SQC2" s="263"/>
      <c r="SQE2" s="262"/>
      <c r="SQF2" s="250"/>
      <c r="SQG2" s="251"/>
      <c r="SQH2" s="252"/>
      <c r="SQI2" s="263"/>
      <c r="SQK2" s="262"/>
      <c r="SQL2" s="250"/>
      <c r="SQM2" s="251"/>
      <c r="SQN2" s="252"/>
      <c r="SQO2" s="263"/>
      <c r="SQQ2" s="262"/>
      <c r="SQR2" s="250"/>
      <c r="SQS2" s="251"/>
      <c r="SQT2" s="252"/>
      <c r="SQU2" s="263"/>
      <c r="SQW2" s="262"/>
      <c r="SQX2" s="250"/>
      <c r="SQY2" s="251"/>
      <c r="SQZ2" s="252"/>
      <c r="SRA2" s="263"/>
      <c r="SRC2" s="262"/>
      <c r="SRD2" s="250"/>
      <c r="SRE2" s="251"/>
      <c r="SRF2" s="252"/>
      <c r="SRG2" s="263"/>
      <c r="SRI2" s="262"/>
      <c r="SRJ2" s="250"/>
      <c r="SRK2" s="251"/>
      <c r="SRL2" s="252"/>
      <c r="SRM2" s="263"/>
      <c r="SRO2" s="262"/>
      <c r="SRP2" s="250"/>
      <c r="SRQ2" s="251"/>
      <c r="SRR2" s="252"/>
      <c r="SRS2" s="263"/>
      <c r="SRU2" s="262"/>
      <c r="SRV2" s="250"/>
      <c r="SRW2" s="251"/>
      <c r="SRX2" s="252"/>
      <c r="SRY2" s="263"/>
      <c r="SSA2" s="262"/>
      <c r="SSB2" s="250"/>
      <c r="SSC2" s="251"/>
      <c r="SSD2" s="252"/>
      <c r="SSE2" s="263"/>
      <c r="SSG2" s="262"/>
      <c r="SSH2" s="250"/>
      <c r="SSI2" s="251"/>
      <c r="SSJ2" s="252"/>
      <c r="SSK2" s="263"/>
      <c r="SSM2" s="262"/>
      <c r="SSN2" s="250"/>
      <c r="SSO2" s="251"/>
      <c r="SSP2" s="252"/>
      <c r="SSQ2" s="263"/>
      <c r="SSS2" s="262"/>
      <c r="SST2" s="250"/>
      <c r="SSU2" s="251"/>
      <c r="SSV2" s="252"/>
      <c r="SSW2" s="263"/>
      <c r="SSY2" s="262"/>
      <c r="SSZ2" s="250"/>
      <c r="STA2" s="251"/>
      <c r="STB2" s="252"/>
      <c r="STC2" s="263"/>
      <c r="STE2" s="262"/>
      <c r="STF2" s="250"/>
      <c r="STG2" s="251"/>
      <c r="STH2" s="252"/>
      <c r="STI2" s="263"/>
      <c r="STK2" s="262"/>
      <c r="STL2" s="250"/>
      <c r="STM2" s="251"/>
      <c r="STN2" s="252"/>
      <c r="STO2" s="263"/>
      <c r="STQ2" s="262"/>
      <c r="STR2" s="250"/>
      <c r="STS2" s="251"/>
      <c r="STT2" s="252"/>
      <c r="STU2" s="263"/>
      <c r="STW2" s="262"/>
      <c r="STX2" s="250"/>
      <c r="STY2" s="251"/>
      <c r="STZ2" s="252"/>
      <c r="SUA2" s="263"/>
      <c r="SUC2" s="262"/>
      <c r="SUD2" s="250"/>
      <c r="SUE2" s="251"/>
      <c r="SUF2" s="252"/>
      <c r="SUG2" s="263"/>
      <c r="SUI2" s="262"/>
      <c r="SUJ2" s="250"/>
      <c r="SUK2" s="251"/>
      <c r="SUL2" s="252"/>
      <c r="SUM2" s="263"/>
      <c r="SUO2" s="262"/>
      <c r="SUP2" s="250"/>
      <c r="SUQ2" s="251"/>
      <c r="SUR2" s="252"/>
      <c r="SUS2" s="263"/>
      <c r="SUU2" s="262"/>
      <c r="SUV2" s="250"/>
      <c r="SUW2" s="251"/>
      <c r="SUX2" s="252"/>
      <c r="SUY2" s="263"/>
      <c r="SVA2" s="262"/>
      <c r="SVB2" s="250"/>
      <c r="SVC2" s="251"/>
      <c r="SVD2" s="252"/>
      <c r="SVE2" s="263"/>
      <c r="SVG2" s="262"/>
      <c r="SVH2" s="250"/>
      <c r="SVI2" s="251"/>
      <c r="SVJ2" s="252"/>
      <c r="SVK2" s="263"/>
      <c r="SVM2" s="262"/>
      <c r="SVN2" s="250"/>
      <c r="SVO2" s="251"/>
      <c r="SVP2" s="252"/>
      <c r="SVQ2" s="263"/>
      <c r="SVS2" s="262"/>
      <c r="SVT2" s="250"/>
      <c r="SVU2" s="251"/>
      <c r="SVV2" s="252"/>
      <c r="SVW2" s="263"/>
      <c r="SVY2" s="262"/>
      <c r="SVZ2" s="250"/>
      <c r="SWA2" s="251"/>
      <c r="SWB2" s="252"/>
      <c r="SWC2" s="263"/>
      <c r="SWE2" s="262"/>
      <c r="SWF2" s="250"/>
      <c r="SWG2" s="251"/>
      <c r="SWH2" s="252"/>
      <c r="SWI2" s="263"/>
      <c r="SWK2" s="262"/>
      <c r="SWL2" s="250"/>
      <c r="SWM2" s="251"/>
      <c r="SWN2" s="252"/>
      <c r="SWO2" s="263"/>
      <c r="SWQ2" s="262"/>
      <c r="SWR2" s="250"/>
      <c r="SWS2" s="251"/>
      <c r="SWT2" s="252"/>
      <c r="SWU2" s="263"/>
      <c r="SWW2" s="262"/>
      <c r="SWX2" s="250"/>
      <c r="SWY2" s="251"/>
      <c r="SWZ2" s="252"/>
      <c r="SXA2" s="263"/>
      <c r="SXC2" s="262"/>
      <c r="SXD2" s="250"/>
      <c r="SXE2" s="251"/>
      <c r="SXF2" s="252"/>
      <c r="SXG2" s="263"/>
      <c r="SXI2" s="262"/>
      <c r="SXJ2" s="250"/>
      <c r="SXK2" s="251"/>
      <c r="SXL2" s="252"/>
      <c r="SXM2" s="263"/>
      <c r="SXO2" s="262"/>
      <c r="SXP2" s="250"/>
      <c r="SXQ2" s="251"/>
      <c r="SXR2" s="252"/>
      <c r="SXS2" s="263"/>
      <c r="SXU2" s="262"/>
      <c r="SXV2" s="250"/>
      <c r="SXW2" s="251"/>
      <c r="SXX2" s="252"/>
      <c r="SXY2" s="263"/>
      <c r="SYA2" s="262"/>
      <c r="SYB2" s="250"/>
      <c r="SYC2" s="251"/>
      <c r="SYD2" s="252"/>
      <c r="SYE2" s="263"/>
      <c r="SYG2" s="262"/>
      <c r="SYH2" s="250"/>
      <c r="SYI2" s="251"/>
      <c r="SYJ2" s="252"/>
      <c r="SYK2" s="263"/>
      <c r="SYM2" s="262"/>
      <c r="SYN2" s="250"/>
      <c r="SYO2" s="251"/>
      <c r="SYP2" s="252"/>
      <c r="SYQ2" s="263"/>
      <c r="SYS2" s="262"/>
      <c r="SYT2" s="250"/>
      <c r="SYU2" s="251"/>
      <c r="SYV2" s="252"/>
      <c r="SYW2" s="263"/>
      <c r="SYY2" s="262"/>
      <c r="SYZ2" s="250"/>
      <c r="SZA2" s="251"/>
      <c r="SZB2" s="252"/>
      <c r="SZC2" s="263"/>
      <c r="SZE2" s="262"/>
      <c r="SZF2" s="250"/>
      <c r="SZG2" s="251"/>
      <c r="SZH2" s="252"/>
      <c r="SZI2" s="263"/>
      <c r="SZK2" s="262"/>
      <c r="SZL2" s="250"/>
      <c r="SZM2" s="251"/>
      <c r="SZN2" s="252"/>
      <c r="SZO2" s="263"/>
      <c r="SZQ2" s="262"/>
      <c r="SZR2" s="250"/>
      <c r="SZS2" s="251"/>
      <c r="SZT2" s="252"/>
      <c r="SZU2" s="263"/>
      <c r="SZW2" s="262"/>
      <c r="SZX2" s="250"/>
      <c r="SZY2" s="251"/>
      <c r="SZZ2" s="252"/>
      <c r="TAA2" s="263"/>
      <c r="TAC2" s="262"/>
      <c r="TAD2" s="250"/>
      <c r="TAE2" s="251"/>
      <c r="TAF2" s="252"/>
      <c r="TAG2" s="263"/>
      <c r="TAI2" s="262"/>
      <c r="TAJ2" s="250"/>
      <c r="TAK2" s="251"/>
      <c r="TAL2" s="252"/>
      <c r="TAM2" s="263"/>
      <c r="TAO2" s="262"/>
      <c r="TAP2" s="250"/>
      <c r="TAQ2" s="251"/>
      <c r="TAR2" s="252"/>
      <c r="TAS2" s="263"/>
      <c r="TAU2" s="262"/>
      <c r="TAV2" s="250"/>
      <c r="TAW2" s="251"/>
      <c r="TAX2" s="252"/>
      <c r="TAY2" s="263"/>
      <c r="TBA2" s="262"/>
      <c r="TBB2" s="250"/>
      <c r="TBC2" s="251"/>
      <c r="TBD2" s="252"/>
      <c r="TBE2" s="263"/>
      <c r="TBG2" s="262"/>
      <c r="TBH2" s="250"/>
      <c r="TBI2" s="251"/>
      <c r="TBJ2" s="252"/>
      <c r="TBK2" s="263"/>
      <c r="TBM2" s="262"/>
      <c r="TBN2" s="250"/>
      <c r="TBO2" s="251"/>
      <c r="TBP2" s="252"/>
      <c r="TBQ2" s="263"/>
      <c r="TBS2" s="262"/>
      <c r="TBT2" s="250"/>
      <c r="TBU2" s="251"/>
      <c r="TBV2" s="252"/>
      <c r="TBW2" s="263"/>
      <c r="TBY2" s="262"/>
      <c r="TBZ2" s="250"/>
      <c r="TCA2" s="251"/>
      <c r="TCB2" s="252"/>
      <c r="TCC2" s="263"/>
      <c r="TCE2" s="262"/>
      <c r="TCF2" s="250"/>
      <c r="TCG2" s="251"/>
      <c r="TCH2" s="252"/>
      <c r="TCI2" s="263"/>
      <c r="TCK2" s="262"/>
      <c r="TCL2" s="250"/>
      <c r="TCM2" s="251"/>
      <c r="TCN2" s="252"/>
      <c r="TCO2" s="263"/>
      <c r="TCQ2" s="262"/>
      <c r="TCR2" s="250"/>
      <c r="TCS2" s="251"/>
      <c r="TCT2" s="252"/>
      <c r="TCU2" s="263"/>
      <c r="TCW2" s="262"/>
      <c r="TCX2" s="250"/>
      <c r="TCY2" s="251"/>
      <c r="TCZ2" s="252"/>
      <c r="TDA2" s="263"/>
      <c r="TDC2" s="262"/>
      <c r="TDD2" s="250"/>
      <c r="TDE2" s="251"/>
      <c r="TDF2" s="252"/>
      <c r="TDG2" s="263"/>
      <c r="TDI2" s="262"/>
      <c r="TDJ2" s="250"/>
      <c r="TDK2" s="251"/>
      <c r="TDL2" s="252"/>
      <c r="TDM2" s="263"/>
      <c r="TDO2" s="262"/>
      <c r="TDP2" s="250"/>
      <c r="TDQ2" s="251"/>
      <c r="TDR2" s="252"/>
      <c r="TDS2" s="263"/>
      <c r="TDU2" s="262"/>
      <c r="TDV2" s="250"/>
      <c r="TDW2" s="251"/>
      <c r="TDX2" s="252"/>
      <c r="TDY2" s="263"/>
      <c r="TEA2" s="262"/>
      <c r="TEB2" s="250"/>
      <c r="TEC2" s="251"/>
      <c r="TED2" s="252"/>
      <c r="TEE2" s="263"/>
      <c r="TEG2" s="262"/>
      <c r="TEH2" s="250"/>
      <c r="TEI2" s="251"/>
      <c r="TEJ2" s="252"/>
      <c r="TEK2" s="263"/>
      <c r="TEM2" s="262"/>
      <c r="TEN2" s="250"/>
      <c r="TEO2" s="251"/>
      <c r="TEP2" s="252"/>
      <c r="TEQ2" s="263"/>
      <c r="TES2" s="262"/>
      <c r="TET2" s="250"/>
      <c r="TEU2" s="251"/>
      <c r="TEV2" s="252"/>
      <c r="TEW2" s="263"/>
      <c r="TEY2" s="262"/>
      <c r="TEZ2" s="250"/>
      <c r="TFA2" s="251"/>
      <c r="TFB2" s="252"/>
      <c r="TFC2" s="263"/>
      <c r="TFE2" s="262"/>
      <c r="TFF2" s="250"/>
      <c r="TFG2" s="251"/>
      <c r="TFH2" s="252"/>
      <c r="TFI2" s="263"/>
      <c r="TFK2" s="262"/>
      <c r="TFL2" s="250"/>
      <c r="TFM2" s="251"/>
      <c r="TFN2" s="252"/>
      <c r="TFO2" s="263"/>
      <c r="TFQ2" s="262"/>
      <c r="TFR2" s="250"/>
      <c r="TFS2" s="251"/>
      <c r="TFT2" s="252"/>
      <c r="TFU2" s="263"/>
      <c r="TFW2" s="262"/>
      <c r="TFX2" s="250"/>
      <c r="TFY2" s="251"/>
      <c r="TFZ2" s="252"/>
      <c r="TGA2" s="263"/>
      <c r="TGC2" s="262"/>
      <c r="TGD2" s="250"/>
      <c r="TGE2" s="251"/>
      <c r="TGF2" s="252"/>
      <c r="TGG2" s="263"/>
      <c r="TGI2" s="262"/>
      <c r="TGJ2" s="250"/>
      <c r="TGK2" s="251"/>
      <c r="TGL2" s="252"/>
      <c r="TGM2" s="263"/>
      <c r="TGO2" s="262"/>
      <c r="TGP2" s="250"/>
      <c r="TGQ2" s="251"/>
      <c r="TGR2" s="252"/>
      <c r="TGS2" s="263"/>
      <c r="TGU2" s="262"/>
      <c r="TGV2" s="250"/>
      <c r="TGW2" s="251"/>
      <c r="TGX2" s="252"/>
      <c r="TGY2" s="263"/>
      <c r="THA2" s="262"/>
      <c r="THB2" s="250"/>
      <c r="THC2" s="251"/>
      <c r="THD2" s="252"/>
      <c r="THE2" s="263"/>
      <c r="THG2" s="262"/>
      <c r="THH2" s="250"/>
      <c r="THI2" s="251"/>
      <c r="THJ2" s="252"/>
      <c r="THK2" s="263"/>
      <c r="THM2" s="262"/>
      <c r="THN2" s="250"/>
      <c r="THO2" s="251"/>
      <c r="THP2" s="252"/>
      <c r="THQ2" s="263"/>
      <c r="THS2" s="262"/>
      <c r="THT2" s="250"/>
      <c r="THU2" s="251"/>
      <c r="THV2" s="252"/>
      <c r="THW2" s="263"/>
      <c r="THY2" s="262"/>
      <c r="THZ2" s="250"/>
      <c r="TIA2" s="251"/>
      <c r="TIB2" s="252"/>
      <c r="TIC2" s="263"/>
      <c r="TIE2" s="262"/>
      <c r="TIF2" s="250"/>
      <c r="TIG2" s="251"/>
      <c r="TIH2" s="252"/>
      <c r="TII2" s="263"/>
      <c r="TIK2" s="262"/>
      <c r="TIL2" s="250"/>
      <c r="TIM2" s="251"/>
      <c r="TIN2" s="252"/>
      <c r="TIO2" s="263"/>
      <c r="TIQ2" s="262"/>
      <c r="TIR2" s="250"/>
      <c r="TIS2" s="251"/>
      <c r="TIT2" s="252"/>
      <c r="TIU2" s="263"/>
      <c r="TIW2" s="262"/>
      <c r="TIX2" s="250"/>
      <c r="TIY2" s="251"/>
      <c r="TIZ2" s="252"/>
      <c r="TJA2" s="263"/>
      <c r="TJC2" s="262"/>
      <c r="TJD2" s="250"/>
      <c r="TJE2" s="251"/>
      <c r="TJF2" s="252"/>
      <c r="TJG2" s="263"/>
      <c r="TJI2" s="262"/>
      <c r="TJJ2" s="250"/>
      <c r="TJK2" s="251"/>
      <c r="TJL2" s="252"/>
      <c r="TJM2" s="263"/>
      <c r="TJO2" s="262"/>
      <c r="TJP2" s="250"/>
      <c r="TJQ2" s="251"/>
      <c r="TJR2" s="252"/>
      <c r="TJS2" s="263"/>
      <c r="TJU2" s="262"/>
      <c r="TJV2" s="250"/>
      <c r="TJW2" s="251"/>
      <c r="TJX2" s="252"/>
      <c r="TJY2" s="263"/>
      <c r="TKA2" s="262"/>
      <c r="TKB2" s="250"/>
      <c r="TKC2" s="251"/>
      <c r="TKD2" s="252"/>
      <c r="TKE2" s="263"/>
      <c r="TKG2" s="262"/>
      <c r="TKH2" s="250"/>
      <c r="TKI2" s="251"/>
      <c r="TKJ2" s="252"/>
      <c r="TKK2" s="263"/>
      <c r="TKM2" s="262"/>
      <c r="TKN2" s="250"/>
      <c r="TKO2" s="251"/>
      <c r="TKP2" s="252"/>
      <c r="TKQ2" s="263"/>
      <c r="TKS2" s="262"/>
      <c r="TKT2" s="250"/>
      <c r="TKU2" s="251"/>
      <c r="TKV2" s="252"/>
      <c r="TKW2" s="263"/>
      <c r="TKY2" s="262"/>
      <c r="TKZ2" s="250"/>
      <c r="TLA2" s="251"/>
      <c r="TLB2" s="252"/>
      <c r="TLC2" s="263"/>
      <c r="TLE2" s="262"/>
      <c r="TLF2" s="250"/>
      <c r="TLG2" s="251"/>
      <c r="TLH2" s="252"/>
      <c r="TLI2" s="263"/>
      <c r="TLK2" s="262"/>
      <c r="TLL2" s="250"/>
      <c r="TLM2" s="251"/>
      <c r="TLN2" s="252"/>
      <c r="TLO2" s="263"/>
      <c r="TLQ2" s="262"/>
      <c r="TLR2" s="250"/>
      <c r="TLS2" s="251"/>
      <c r="TLT2" s="252"/>
      <c r="TLU2" s="263"/>
      <c r="TLW2" s="262"/>
      <c r="TLX2" s="250"/>
      <c r="TLY2" s="251"/>
      <c r="TLZ2" s="252"/>
      <c r="TMA2" s="263"/>
      <c r="TMC2" s="262"/>
      <c r="TMD2" s="250"/>
      <c r="TME2" s="251"/>
      <c r="TMF2" s="252"/>
      <c r="TMG2" s="263"/>
      <c r="TMI2" s="262"/>
      <c r="TMJ2" s="250"/>
      <c r="TMK2" s="251"/>
      <c r="TML2" s="252"/>
      <c r="TMM2" s="263"/>
      <c r="TMO2" s="262"/>
      <c r="TMP2" s="250"/>
      <c r="TMQ2" s="251"/>
      <c r="TMR2" s="252"/>
      <c r="TMS2" s="263"/>
      <c r="TMU2" s="262"/>
      <c r="TMV2" s="250"/>
      <c r="TMW2" s="251"/>
      <c r="TMX2" s="252"/>
      <c r="TMY2" s="263"/>
      <c r="TNA2" s="262"/>
      <c r="TNB2" s="250"/>
      <c r="TNC2" s="251"/>
      <c r="TND2" s="252"/>
      <c r="TNE2" s="263"/>
      <c r="TNG2" s="262"/>
      <c r="TNH2" s="250"/>
      <c r="TNI2" s="251"/>
      <c r="TNJ2" s="252"/>
      <c r="TNK2" s="263"/>
      <c r="TNM2" s="262"/>
      <c r="TNN2" s="250"/>
      <c r="TNO2" s="251"/>
      <c r="TNP2" s="252"/>
      <c r="TNQ2" s="263"/>
      <c r="TNS2" s="262"/>
      <c r="TNT2" s="250"/>
      <c r="TNU2" s="251"/>
      <c r="TNV2" s="252"/>
      <c r="TNW2" s="263"/>
      <c r="TNY2" s="262"/>
      <c r="TNZ2" s="250"/>
      <c r="TOA2" s="251"/>
      <c r="TOB2" s="252"/>
      <c r="TOC2" s="263"/>
      <c r="TOE2" s="262"/>
      <c r="TOF2" s="250"/>
      <c r="TOG2" s="251"/>
      <c r="TOH2" s="252"/>
      <c r="TOI2" s="263"/>
      <c r="TOK2" s="262"/>
      <c r="TOL2" s="250"/>
      <c r="TOM2" s="251"/>
      <c r="TON2" s="252"/>
      <c r="TOO2" s="263"/>
      <c r="TOQ2" s="262"/>
      <c r="TOR2" s="250"/>
      <c r="TOS2" s="251"/>
      <c r="TOT2" s="252"/>
      <c r="TOU2" s="263"/>
      <c r="TOW2" s="262"/>
      <c r="TOX2" s="250"/>
      <c r="TOY2" s="251"/>
      <c r="TOZ2" s="252"/>
      <c r="TPA2" s="263"/>
      <c r="TPC2" s="262"/>
      <c r="TPD2" s="250"/>
      <c r="TPE2" s="251"/>
      <c r="TPF2" s="252"/>
      <c r="TPG2" s="263"/>
      <c r="TPI2" s="262"/>
      <c r="TPJ2" s="250"/>
      <c r="TPK2" s="251"/>
      <c r="TPL2" s="252"/>
      <c r="TPM2" s="263"/>
      <c r="TPO2" s="262"/>
      <c r="TPP2" s="250"/>
      <c r="TPQ2" s="251"/>
      <c r="TPR2" s="252"/>
      <c r="TPS2" s="263"/>
      <c r="TPU2" s="262"/>
      <c r="TPV2" s="250"/>
      <c r="TPW2" s="251"/>
      <c r="TPX2" s="252"/>
      <c r="TPY2" s="263"/>
      <c r="TQA2" s="262"/>
      <c r="TQB2" s="250"/>
      <c r="TQC2" s="251"/>
      <c r="TQD2" s="252"/>
      <c r="TQE2" s="263"/>
      <c r="TQG2" s="262"/>
      <c r="TQH2" s="250"/>
      <c r="TQI2" s="251"/>
      <c r="TQJ2" s="252"/>
      <c r="TQK2" s="263"/>
      <c r="TQM2" s="262"/>
      <c r="TQN2" s="250"/>
      <c r="TQO2" s="251"/>
      <c r="TQP2" s="252"/>
      <c r="TQQ2" s="263"/>
      <c r="TQS2" s="262"/>
      <c r="TQT2" s="250"/>
      <c r="TQU2" s="251"/>
      <c r="TQV2" s="252"/>
      <c r="TQW2" s="263"/>
      <c r="TQY2" s="262"/>
      <c r="TQZ2" s="250"/>
      <c r="TRA2" s="251"/>
      <c r="TRB2" s="252"/>
      <c r="TRC2" s="263"/>
      <c r="TRE2" s="262"/>
      <c r="TRF2" s="250"/>
      <c r="TRG2" s="251"/>
      <c r="TRH2" s="252"/>
      <c r="TRI2" s="263"/>
      <c r="TRK2" s="262"/>
      <c r="TRL2" s="250"/>
      <c r="TRM2" s="251"/>
      <c r="TRN2" s="252"/>
      <c r="TRO2" s="263"/>
      <c r="TRQ2" s="262"/>
      <c r="TRR2" s="250"/>
      <c r="TRS2" s="251"/>
      <c r="TRT2" s="252"/>
      <c r="TRU2" s="263"/>
      <c r="TRW2" s="262"/>
      <c r="TRX2" s="250"/>
      <c r="TRY2" s="251"/>
      <c r="TRZ2" s="252"/>
      <c r="TSA2" s="263"/>
      <c r="TSC2" s="262"/>
      <c r="TSD2" s="250"/>
      <c r="TSE2" s="251"/>
      <c r="TSF2" s="252"/>
      <c r="TSG2" s="263"/>
      <c r="TSI2" s="262"/>
      <c r="TSJ2" s="250"/>
      <c r="TSK2" s="251"/>
      <c r="TSL2" s="252"/>
      <c r="TSM2" s="263"/>
      <c r="TSO2" s="262"/>
      <c r="TSP2" s="250"/>
      <c r="TSQ2" s="251"/>
      <c r="TSR2" s="252"/>
      <c r="TSS2" s="263"/>
      <c r="TSU2" s="262"/>
      <c r="TSV2" s="250"/>
      <c r="TSW2" s="251"/>
      <c r="TSX2" s="252"/>
      <c r="TSY2" s="263"/>
      <c r="TTA2" s="262"/>
      <c r="TTB2" s="250"/>
      <c r="TTC2" s="251"/>
      <c r="TTD2" s="252"/>
      <c r="TTE2" s="263"/>
      <c r="TTG2" s="262"/>
      <c r="TTH2" s="250"/>
      <c r="TTI2" s="251"/>
      <c r="TTJ2" s="252"/>
      <c r="TTK2" s="263"/>
      <c r="TTM2" s="262"/>
      <c r="TTN2" s="250"/>
      <c r="TTO2" s="251"/>
      <c r="TTP2" s="252"/>
      <c r="TTQ2" s="263"/>
      <c r="TTS2" s="262"/>
      <c r="TTT2" s="250"/>
      <c r="TTU2" s="251"/>
      <c r="TTV2" s="252"/>
      <c r="TTW2" s="263"/>
      <c r="TTY2" s="262"/>
      <c r="TTZ2" s="250"/>
      <c r="TUA2" s="251"/>
      <c r="TUB2" s="252"/>
      <c r="TUC2" s="263"/>
      <c r="TUE2" s="262"/>
      <c r="TUF2" s="250"/>
      <c r="TUG2" s="251"/>
      <c r="TUH2" s="252"/>
      <c r="TUI2" s="263"/>
      <c r="TUK2" s="262"/>
      <c r="TUL2" s="250"/>
      <c r="TUM2" s="251"/>
      <c r="TUN2" s="252"/>
      <c r="TUO2" s="263"/>
      <c r="TUQ2" s="262"/>
      <c r="TUR2" s="250"/>
      <c r="TUS2" s="251"/>
      <c r="TUT2" s="252"/>
      <c r="TUU2" s="263"/>
      <c r="TUW2" s="262"/>
      <c r="TUX2" s="250"/>
      <c r="TUY2" s="251"/>
      <c r="TUZ2" s="252"/>
      <c r="TVA2" s="263"/>
      <c r="TVC2" s="262"/>
      <c r="TVD2" s="250"/>
      <c r="TVE2" s="251"/>
      <c r="TVF2" s="252"/>
      <c r="TVG2" s="263"/>
      <c r="TVI2" s="262"/>
      <c r="TVJ2" s="250"/>
      <c r="TVK2" s="251"/>
      <c r="TVL2" s="252"/>
      <c r="TVM2" s="263"/>
      <c r="TVO2" s="262"/>
      <c r="TVP2" s="250"/>
      <c r="TVQ2" s="251"/>
      <c r="TVR2" s="252"/>
      <c r="TVS2" s="263"/>
      <c r="TVU2" s="262"/>
      <c r="TVV2" s="250"/>
      <c r="TVW2" s="251"/>
      <c r="TVX2" s="252"/>
      <c r="TVY2" s="263"/>
      <c r="TWA2" s="262"/>
      <c r="TWB2" s="250"/>
      <c r="TWC2" s="251"/>
      <c r="TWD2" s="252"/>
      <c r="TWE2" s="263"/>
      <c r="TWG2" s="262"/>
      <c r="TWH2" s="250"/>
      <c r="TWI2" s="251"/>
      <c r="TWJ2" s="252"/>
      <c r="TWK2" s="263"/>
      <c r="TWM2" s="262"/>
      <c r="TWN2" s="250"/>
      <c r="TWO2" s="251"/>
      <c r="TWP2" s="252"/>
      <c r="TWQ2" s="263"/>
      <c r="TWS2" s="262"/>
      <c r="TWT2" s="250"/>
      <c r="TWU2" s="251"/>
      <c r="TWV2" s="252"/>
      <c r="TWW2" s="263"/>
      <c r="TWY2" s="262"/>
      <c r="TWZ2" s="250"/>
      <c r="TXA2" s="251"/>
      <c r="TXB2" s="252"/>
      <c r="TXC2" s="263"/>
      <c r="TXE2" s="262"/>
      <c r="TXF2" s="250"/>
      <c r="TXG2" s="251"/>
      <c r="TXH2" s="252"/>
      <c r="TXI2" s="263"/>
      <c r="TXK2" s="262"/>
      <c r="TXL2" s="250"/>
      <c r="TXM2" s="251"/>
      <c r="TXN2" s="252"/>
      <c r="TXO2" s="263"/>
      <c r="TXQ2" s="262"/>
      <c r="TXR2" s="250"/>
      <c r="TXS2" s="251"/>
      <c r="TXT2" s="252"/>
      <c r="TXU2" s="263"/>
      <c r="TXW2" s="262"/>
      <c r="TXX2" s="250"/>
      <c r="TXY2" s="251"/>
      <c r="TXZ2" s="252"/>
      <c r="TYA2" s="263"/>
      <c r="TYC2" s="262"/>
      <c r="TYD2" s="250"/>
      <c r="TYE2" s="251"/>
      <c r="TYF2" s="252"/>
      <c r="TYG2" s="263"/>
      <c r="TYI2" s="262"/>
      <c r="TYJ2" s="250"/>
      <c r="TYK2" s="251"/>
      <c r="TYL2" s="252"/>
      <c r="TYM2" s="263"/>
      <c r="TYO2" s="262"/>
      <c r="TYP2" s="250"/>
      <c r="TYQ2" s="251"/>
      <c r="TYR2" s="252"/>
      <c r="TYS2" s="263"/>
      <c r="TYU2" s="262"/>
      <c r="TYV2" s="250"/>
      <c r="TYW2" s="251"/>
      <c r="TYX2" s="252"/>
      <c r="TYY2" s="263"/>
      <c r="TZA2" s="262"/>
      <c r="TZB2" s="250"/>
      <c r="TZC2" s="251"/>
      <c r="TZD2" s="252"/>
      <c r="TZE2" s="263"/>
      <c r="TZG2" s="262"/>
      <c r="TZH2" s="250"/>
      <c r="TZI2" s="251"/>
      <c r="TZJ2" s="252"/>
      <c r="TZK2" s="263"/>
      <c r="TZM2" s="262"/>
      <c r="TZN2" s="250"/>
      <c r="TZO2" s="251"/>
      <c r="TZP2" s="252"/>
      <c r="TZQ2" s="263"/>
      <c r="TZS2" s="262"/>
      <c r="TZT2" s="250"/>
      <c r="TZU2" s="251"/>
      <c r="TZV2" s="252"/>
      <c r="TZW2" s="263"/>
      <c r="TZY2" s="262"/>
      <c r="TZZ2" s="250"/>
      <c r="UAA2" s="251"/>
      <c r="UAB2" s="252"/>
      <c r="UAC2" s="263"/>
      <c r="UAE2" s="262"/>
      <c r="UAF2" s="250"/>
      <c r="UAG2" s="251"/>
      <c r="UAH2" s="252"/>
      <c r="UAI2" s="263"/>
      <c r="UAK2" s="262"/>
      <c r="UAL2" s="250"/>
      <c r="UAM2" s="251"/>
      <c r="UAN2" s="252"/>
      <c r="UAO2" s="263"/>
      <c r="UAQ2" s="262"/>
      <c r="UAR2" s="250"/>
      <c r="UAS2" s="251"/>
      <c r="UAT2" s="252"/>
      <c r="UAU2" s="263"/>
      <c r="UAW2" s="262"/>
      <c r="UAX2" s="250"/>
      <c r="UAY2" s="251"/>
      <c r="UAZ2" s="252"/>
      <c r="UBA2" s="263"/>
      <c r="UBC2" s="262"/>
      <c r="UBD2" s="250"/>
      <c r="UBE2" s="251"/>
      <c r="UBF2" s="252"/>
      <c r="UBG2" s="263"/>
      <c r="UBI2" s="262"/>
      <c r="UBJ2" s="250"/>
      <c r="UBK2" s="251"/>
      <c r="UBL2" s="252"/>
      <c r="UBM2" s="263"/>
      <c r="UBO2" s="262"/>
      <c r="UBP2" s="250"/>
      <c r="UBQ2" s="251"/>
      <c r="UBR2" s="252"/>
      <c r="UBS2" s="263"/>
      <c r="UBU2" s="262"/>
      <c r="UBV2" s="250"/>
      <c r="UBW2" s="251"/>
      <c r="UBX2" s="252"/>
      <c r="UBY2" s="263"/>
      <c r="UCA2" s="262"/>
      <c r="UCB2" s="250"/>
      <c r="UCC2" s="251"/>
      <c r="UCD2" s="252"/>
      <c r="UCE2" s="263"/>
      <c r="UCG2" s="262"/>
      <c r="UCH2" s="250"/>
      <c r="UCI2" s="251"/>
      <c r="UCJ2" s="252"/>
      <c r="UCK2" s="263"/>
      <c r="UCM2" s="262"/>
      <c r="UCN2" s="250"/>
      <c r="UCO2" s="251"/>
      <c r="UCP2" s="252"/>
      <c r="UCQ2" s="263"/>
      <c r="UCS2" s="262"/>
      <c r="UCT2" s="250"/>
      <c r="UCU2" s="251"/>
      <c r="UCV2" s="252"/>
      <c r="UCW2" s="263"/>
      <c r="UCY2" s="262"/>
      <c r="UCZ2" s="250"/>
      <c r="UDA2" s="251"/>
      <c r="UDB2" s="252"/>
      <c r="UDC2" s="263"/>
      <c r="UDE2" s="262"/>
      <c r="UDF2" s="250"/>
      <c r="UDG2" s="251"/>
      <c r="UDH2" s="252"/>
      <c r="UDI2" s="263"/>
      <c r="UDK2" s="262"/>
      <c r="UDL2" s="250"/>
      <c r="UDM2" s="251"/>
      <c r="UDN2" s="252"/>
      <c r="UDO2" s="263"/>
      <c r="UDQ2" s="262"/>
      <c r="UDR2" s="250"/>
      <c r="UDS2" s="251"/>
      <c r="UDT2" s="252"/>
      <c r="UDU2" s="263"/>
      <c r="UDW2" s="262"/>
      <c r="UDX2" s="250"/>
      <c r="UDY2" s="251"/>
      <c r="UDZ2" s="252"/>
      <c r="UEA2" s="263"/>
      <c r="UEC2" s="262"/>
      <c r="UED2" s="250"/>
      <c r="UEE2" s="251"/>
      <c r="UEF2" s="252"/>
      <c r="UEG2" s="263"/>
      <c r="UEI2" s="262"/>
      <c r="UEJ2" s="250"/>
      <c r="UEK2" s="251"/>
      <c r="UEL2" s="252"/>
      <c r="UEM2" s="263"/>
      <c r="UEO2" s="262"/>
      <c r="UEP2" s="250"/>
      <c r="UEQ2" s="251"/>
      <c r="UER2" s="252"/>
      <c r="UES2" s="263"/>
      <c r="UEU2" s="262"/>
      <c r="UEV2" s="250"/>
      <c r="UEW2" s="251"/>
      <c r="UEX2" s="252"/>
      <c r="UEY2" s="263"/>
      <c r="UFA2" s="262"/>
      <c r="UFB2" s="250"/>
      <c r="UFC2" s="251"/>
      <c r="UFD2" s="252"/>
      <c r="UFE2" s="263"/>
      <c r="UFG2" s="262"/>
      <c r="UFH2" s="250"/>
      <c r="UFI2" s="251"/>
      <c r="UFJ2" s="252"/>
      <c r="UFK2" s="263"/>
      <c r="UFM2" s="262"/>
      <c r="UFN2" s="250"/>
      <c r="UFO2" s="251"/>
      <c r="UFP2" s="252"/>
      <c r="UFQ2" s="263"/>
      <c r="UFS2" s="262"/>
      <c r="UFT2" s="250"/>
      <c r="UFU2" s="251"/>
      <c r="UFV2" s="252"/>
      <c r="UFW2" s="263"/>
      <c r="UFY2" s="262"/>
      <c r="UFZ2" s="250"/>
      <c r="UGA2" s="251"/>
      <c r="UGB2" s="252"/>
      <c r="UGC2" s="263"/>
      <c r="UGE2" s="262"/>
      <c r="UGF2" s="250"/>
      <c r="UGG2" s="251"/>
      <c r="UGH2" s="252"/>
      <c r="UGI2" s="263"/>
      <c r="UGK2" s="262"/>
      <c r="UGL2" s="250"/>
      <c r="UGM2" s="251"/>
      <c r="UGN2" s="252"/>
      <c r="UGO2" s="263"/>
      <c r="UGQ2" s="262"/>
      <c r="UGR2" s="250"/>
      <c r="UGS2" s="251"/>
      <c r="UGT2" s="252"/>
      <c r="UGU2" s="263"/>
      <c r="UGW2" s="262"/>
      <c r="UGX2" s="250"/>
      <c r="UGY2" s="251"/>
      <c r="UGZ2" s="252"/>
      <c r="UHA2" s="263"/>
      <c r="UHC2" s="262"/>
      <c r="UHD2" s="250"/>
      <c r="UHE2" s="251"/>
      <c r="UHF2" s="252"/>
      <c r="UHG2" s="263"/>
      <c r="UHI2" s="262"/>
      <c r="UHJ2" s="250"/>
      <c r="UHK2" s="251"/>
      <c r="UHL2" s="252"/>
      <c r="UHM2" s="263"/>
      <c r="UHO2" s="262"/>
      <c r="UHP2" s="250"/>
      <c r="UHQ2" s="251"/>
      <c r="UHR2" s="252"/>
      <c r="UHS2" s="263"/>
      <c r="UHU2" s="262"/>
      <c r="UHV2" s="250"/>
      <c r="UHW2" s="251"/>
      <c r="UHX2" s="252"/>
      <c r="UHY2" s="263"/>
      <c r="UIA2" s="262"/>
      <c r="UIB2" s="250"/>
      <c r="UIC2" s="251"/>
      <c r="UID2" s="252"/>
      <c r="UIE2" s="263"/>
      <c r="UIG2" s="262"/>
      <c r="UIH2" s="250"/>
      <c r="UII2" s="251"/>
      <c r="UIJ2" s="252"/>
      <c r="UIK2" s="263"/>
      <c r="UIM2" s="262"/>
      <c r="UIN2" s="250"/>
      <c r="UIO2" s="251"/>
      <c r="UIP2" s="252"/>
      <c r="UIQ2" s="263"/>
      <c r="UIS2" s="262"/>
      <c r="UIT2" s="250"/>
      <c r="UIU2" s="251"/>
      <c r="UIV2" s="252"/>
      <c r="UIW2" s="263"/>
      <c r="UIY2" s="262"/>
      <c r="UIZ2" s="250"/>
      <c r="UJA2" s="251"/>
      <c r="UJB2" s="252"/>
      <c r="UJC2" s="263"/>
      <c r="UJE2" s="262"/>
      <c r="UJF2" s="250"/>
      <c r="UJG2" s="251"/>
      <c r="UJH2" s="252"/>
      <c r="UJI2" s="263"/>
      <c r="UJK2" s="262"/>
      <c r="UJL2" s="250"/>
      <c r="UJM2" s="251"/>
      <c r="UJN2" s="252"/>
      <c r="UJO2" s="263"/>
      <c r="UJQ2" s="262"/>
      <c r="UJR2" s="250"/>
      <c r="UJS2" s="251"/>
      <c r="UJT2" s="252"/>
      <c r="UJU2" s="263"/>
      <c r="UJW2" s="262"/>
      <c r="UJX2" s="250"/>
      <c r="UJY2" s="251"/>
      <c r="UJZ2" s="252"/>
      <c r="UKA2" s="263"/>
      <c r="UKC2" s="262"/>
      <c r="UKD2" s="250"/>
      <c r="UKE2" s="251"/>
      <c r="UKF2" s="252"/>
      <c r="UKG2" s="263"/>
      <c r="UKI2" s="262"/>
      <c r="UKJ2" s="250"/>
      <c r="UKK2" s="251"/>
      <c r="UKL2" s="252"/>
      <c r="UKM2" s="263"/>
      <c r="UKO2" s="262"/>
      <c r="UKP2" s="250"/>
      <c r="UKQ2" s="251"/>
      <c r="UKR2" s="252"/>
      <c r="UKS2" s="263"/>
      <c r="UKU2" s="262"/>
      <c r="UKV2" s="250"/>
      <c r="UKW2" s="251"/>
      <c r="UKX2" s="252"/>
      <c r="UKY2" s="263"/>
      <c r="ULA2" s="262"/>
      <c r="ULB2" s="250"/>
      <c r="ULC2" s="251"/>
      <c r="ULD2" s="252"/>
      <c r="ULE2" s="263"/>
      <c r="ULG2" s="262"/>
      <c r="ULH2" s="250"/>
      <c r="ULI2" s="251"/>
      <c r="ULJ2" s="252"/>
      <c r="ULK2" s="263"/>
      <c r="ULM2" s="262"/>
      <c r="ULN2" s="250"/>
      <c r="ULO2" s="251"/>
      <c r="ULP2" s="252"/>
      <c r="ULQ2" s="263"/>
      <c r="ULS2" s="262"/>
      <c r="ULT2" s="250"/>
      <c r="ULU2" s="251"/>
      <c r="ULV2" s="252"/>
      <c r="ULW2" s="263"/>
      <c r="ULY2" s="262"/>
      <c r="ULZ2" s="250"/>
      <c r="UMA2" s="251"/>
      <c r="UMB2" s="252"/>
      <c r="UMC2" s="263"/>
      <c r="UME2" s="262"/>
      <c r="UMF2" s="250"/>
      <c r="UMG2" s="251"/>
      <c r="UMH2" s="252"/>
      <c r="UMI2" s="263"/>
      <c r="UMK2" s="262"/>
      <c r="UML2" s="250"/>
      <c r="UMM2" s="251"/>
      <c r="UMN2" s="252"/>
      <c r="UMO2" s="263"/>
      <c r="UMQ2" s="262"/>
      <c r="UMR2" s="250"/>
      <c r="UMS2" s="251"/>
      <c r="UMT2" s="252"/>
      <c r="UMU2" s="263"/>
      <c r="UMW2" s="262"/>
      <c r="UMX2" s="250"/>
      <c r="UMY2" s="251"/>
      <c r="UMZ2" s="252"/>
      <c r="UNA2" s="263"/>
      <c r="UNC2" s="262"/>
      <c r="UND2" s="250"/>
      <c r="UNE2" s="251"/>
      <c r="UNF2" s="252"/>
      <c r="UNG2" s="263"/>
      <c r="UNI2" s="262"/>
      <c r="UNJ2" s="250"/>
      <c r="UNK2" s="251"/>
      <c r="UNL2" s="252"/>
      <c r="UNM2" s="263"/>
      <c r="UNO2" s="262"/>
      <c r="UNP2" s="250"/>
      <c r="UNQ2" s="251"/>
      <c r="UNR2" s="252"/>
      <c r="UNS2" s="263"/>
      <c r="UNU2" s="262"/>
      <c r="UNV2" s="250"/>
      <c r="UNW2" s="251"/>
      <c r="UNX2" s="252"/>
      <c r="UNY2" s="263"/>
      <c r="UOA2" s="262"/>
      <c r="UOB2" s="250"/>
      <c r="UOC2" s="251"/>
      <c r="UOD2" s="252"/>
      <c r="UOE2" s="263"/>
      <c r="UOG2" s="262"/>
      <c r="UOH2" s="250"/>
      <c r="UOI2" s="251"/>
      <c r="UOJ2" s="252"/>
      <c r="UOK2" s="263"/>
      <c r="UOM2" s="262"/>
      <c r="UON2" s="250"/>
      <c r="UOO2" s="251"/>
      <c r="UOP2" s="252"/>
      <c r="UOQ2" s="263"/>
      <c r="UOS2" s="262"/>
      <c r="UOT2" s="250"/>
      <c r="UOU2" s="251"/>
      <c r="UOV2" s="252"/>
      <c r="UOW2" s="263"/>
      <c r="UOY2" s="262"/>
      <c r="UOZ2" s="250"/>
      <c r="UPA2" s="251"/>
      <c r="UPB2" s="252"/>
      <c r="UPC2" s="263"/>
      <c r="UPE2" s="262"/>
      <c r="UPF2" s="250"/>
      <c r="UPG2" s="251"/>
      <c r="UPH2" s="252"/>
      <c r="UPI2" s="263"/>
      <c r="UPK2" s="262"/>
      <c r="UPL2" s="250"/>
      <c r="UPM2" s="251"/>
      <c r="UPN2" s="252"/>
      <c r="UPO2" s="263"/>
      <c r="UPQ2" s="262"/>
      <c r="UPR2" s="250"/>
      <c r="UPS2" s="251"/>
      <c r="UPT2" s="252"/>
      <c r="UPU2" s="263"/>
      <c r="UPW2" s="262"/>
      <c r="UPX2" s="250"/>
      <c r="UPY2" s="251"/>
      <c r="UPZ2" s="252"/>
      <c r="UQA2" s="263"/>
      <c r="UQC2" s="262"/>
      <c r="UQD2" s="250"/>
      <c r="UQE2" s="251"/>
      <c r="UQF2" s="252"/>
      <c r="UQG2" s="263"/>
      <c r="UQI2" s="262"/>
      <c r="UQJ2" s="250"/>
      <c r="UQK2" s="251"/>
      <c r="UQL2" s="252"/>
      <c r="UQM2" s="263"/>
      <c r="UQO2" s="262"/>
      <c r="UQP2" s="250"/>
      <c r="UQQ2" s="251"/>
      <c r="UQR2" s="252"/>
      <c r="UQS2" s="263"/>
      <c r="UQU2" s="262"/>
      <c r="UQV2" s="250"/>
      <c r="UQW2" s="251"/>
      <c r="UQX2" s="252"/>
      <c r="UQY2" s="263"/>
      <c r="URA2" s="262"/>
      <c r="URB2" s="250"/>
      <c r="URC2" s="251"/>
      <c r="URD2" s="252"/>
      <c r="URE2" s="263"/>
      <c r="URG2" s="262"/>
      <c r="URH2" s="250"/>
      <c r="URI2" s="251"/>
      <c r="URJ2" s="252"/>
      <c r="URK2" s="263"/>
      <c r="URM2" s="262"/>
      <c r="URN2" s="250"/>
      <c r="URO2" s="251"/>
      <c r="URP2" s="252"/>
      <c r="URQ2" s="263"/>
      <c r="URS2" s="262"/>
      <c r="URT2" s="250"/>
      <c r="URU2" s="251"/>
      <c r="URV2" s="252"/>
      <c r="URW2" s="263"/>
      <c r="URY2" s="262"/>
      <c r="URZ2" s="250"/>
      <c r="USA2" s="251"/>
      <c r="USB2" s="252"/>
      <c r="USC2" s="263"/>
      <c r="USE2" s="262"/>
      <c r="USF2" s="250"/>
      <c r="USG2" s="251"/>
      <c r="USH2" s="252"/>
      <c r="USI2" s="263"/>
      <c r="USK2" s="262"/>
      <c r="USL2" s="250"/>
      <c r="USM2" s="251"/>
      <c r="USN2" s="252"/>
      <c r="USO2" s="263"/>
      <c r="USQ2" s="262"/>
      <c r="USR2" s="250"/>
      <c r="USS2" s="251"/>
      <c r="UST2" s="252"/>
      <c r="USU2" s="263"/>
      <c r="USW2" s="262"/>
      <c r="USX2" s="250"/>
      <c r="USY2" s="251"/>
      <c r="USZ2" s="252"/>
      <c r="UTA2" s="263"/>
      <c r="UTC2" s="262"/>
      <c r="UTD2" s="250"/>
      <c r="UTE2" s="251"/>
      <c r="UTF2" s="252"/>
      <c r="UTG2" s="263"/>
      <c r="UTI2" s="262"/>
      <c r="UTJ2" s="250"/>
      <c r="UTK2" s="251"/>
      <c r="UTL2" s="252"/>
      <c r="UTM2" s="263"/>
      <c r="UTO2" s="262"/>
      <c r="UTP2" s="250"/>
      <c r="UTQ2" s="251"/>
      <c r="UTR2" s="252"/>
      <c r="UTS2" s="263"/>
      <c r="UTU2" s="262"/>
      <c r="UTV2" s="250"/>
      <c r="UTW2" s="251"/>
      <c r="UTX2" s="252"/>
      <c r="UTY2" s="263"/>
      <c r="UUA2" s="262"/>
      <c r="UUB2" s="250"/>
      <c r="UUC2" s="251"/>
      <c r="UUD2" s="252"/>
      <c r="UUE2" s="263"/>
      <c r="UUG2" s="262"/>
      <c r="UUH2" s="250"/>
      <c r="UUI2" s="251"/>
      <c r="UUJ2" s="252"/>
      <c r="UUK2" s="263"/>
      <c r="UUM2" s="262"/>
      <c r="UUN2" s="250"/>
      <c r="UUO2" s="251"/>
      <c r="UUP2" s="252"/>
      <c r="UUQ2" s="263"/>
      <c r="UUS2" s="262"/>
      <c r="UUT2" s="250"/>
      <c r="UUU2" s="251"/>
      <c r="UUV2" s="252"/>
      <c r="UUW2" s="263"/>
      <c r="UUY2" s="262"/>
      <c r="UUZ2" s="250"/>
      <c r="UVA2" s="251"/>
      <c r="UVB2" s="252"/>
      <c r="UVC2" s="263"/>
      <c r="UVE2" s="262"/>
      <c r="UVF2" s="250"/>
      <c r="UVG2" s="251"/>
      <c r="UVH2" s="252"/>
      <c r="UVI2" s="263"/>
      <c r="UVK2" s="262"/>
      <c r="UVL2" s="250"/>
      <c r="UVM2" s="251"/>
      <c r="UVN2" s="252"/>
      <c r="UVO2" s="263"/>
      <c r="UVQ2" s="262"/>
      <c r="UVR2" s="250"/>
      <c r="UVS2" s="251"/>
      <c r="UVT2" s="252"/>
      <c r="UVU2" s="263"/>
      <c r="UVW2" s="262"/>
      <c r="UVX2" s="250"/>
      <c r="UVY2" s="251"/>
      <c r="UVZ2" s="252"/>
      <c r="UWA2" s="263"/>
      <c r="UWC2" s="262"/>
      <c r="UWD2" s="250"/>
      <c r="UWE2" s="251"/>
      <c r="UWF2" s="252"/>
      <c r="UWG2" s="263"/>
      <c r="UWI2" s="262"/>
      <c r="UWJ2" s="250"/>
      <c r="UWK2" s="251"/>
      <c r="UWL2" s="252"/>
      <c r="UWM2" s="263"/>
      <c r="UWO2" s="262"/>
      <c r="UWP2" s="250"/>
      <c r="UWQ2" s="251"/>
      <c r="UWR2" s="252"/>
      <c r="UWS2" s="263"/>
      <c r="UWU2" s="262"/>
      <c r="UWV2" s="250"/>
      <c r="UWW2" s="251"/>
      <c r="UWX2" s="252"/>
      <c r="UWY2" s="263"/>
      <c r="UXA2" s="262"/>
      <c r="UXB2" s="250"/>
      <c r="UXC2" s="251"/>
      <c r="UXD2" s="252"/>
      <c r="UXE2" s="263"/>
      <c r="UXG2" s="262"/>
      <c r="UXH2" s="250"/>
      <c r="UXI2" s="251"/>
      <c r="UXJ2" s="252"/>
      <c r="UXK2" s="263"/>
      <c r="UXM2" s="262"/>
      <c r="UXN2" s="250"/>
      <c r="UXO2" s="251"/>
      <c r="UXP2" s="252"/>
      <c r="UXQ2" s="263"/>
      <c r="UXS2" s="262"/>
      <c r="UXT2" s="250"/>
      <c r="UXU2" s="251"/>
      <c r="UXV2" s="252"/>
      <c r="UXW2" s="263"/>
      <c r="UXY2" s="262"/>
      <c r="UXZ2" s="250"/>
      <c r="UYA2" s="251"/>
      <c r="UYB2" s="252"/>
      <c r="UYC2" s="263"/>
      <c r="UYE2" s="262"/>
      <c r="UYF2" s="250"/>
      <c r="UYG2" s="251"/>
      <c r="UYH2" s="252"/>
      <c r="UYI2" s="263"/>
      <c r="UYK2" s="262"/>
      <c r="UYL2" s="250"/>
      <c r="UYM2" s="251"/>
      <c r="UYN2" s="252"/>
      <c r="UYO2" s="263"/>
      <c r="UYQ2" s="262"/>
      <c r="UYR2" s="250"/>
      <c r="UYS2" s="251"/>
      <c r="UYT2" s="252"/>
      <c r="UYU2" s="263"/>
      <c r="UYW2" s="262"/>
      <c r="UYX2" s="250"/>
      <c r="UYY2" s="251"/>
      <c r="UYZ2" s="252"/>
      <c r="UZA2" s="263"/>
      <c r="UZC2" s="262"/>
      <c r="UZD2" s="250"/>
      <c r="UZE2" s="251"/>
      <c r="UZF2" s="252"/>
      <c r="UZG2" s="263"/>
      <c r="UZI2" s="262"/>
      <c r="UZJ2" s="250"/>
      <c r="UZK2" s="251"/>
      <c r="UZL2" s="252"/>
      <c r="UZM2" s="263"/>
      <c r="UZO2" s="262"/>
      <c r="UZP2" s="250"/>
      <c r="UZQ2" s="251"/>
      <c r="UZR2" s="252"/>
      <c r="UZS2" s="263"/>
      <c r="UZU2" s="262"/>
      <c r="UZV2" s="250"/>
      <c r="UZW2" s="251"/>
      <c r="UZX2" s="252"/>
      <c r="UZY2" s="263"/>
      <c r="VAA2" s="262"/>
      <c r="VAB2" s="250"/>
      <c r="VAC2" s="251"/>
      <c r="VAD2" s="252"/>
      <c r="VAE2" s="263"/>
      <c r="VAG2" s="262"/>
      <c r="VAH2" s="250"/>
      <c r="VAI2" s="251"/>
      <c r="VAJ2" s="252"/>
      <c r="VAK2" s="263"/>
      <c r="VAM2" s="262"/>
      <c r="VAN2" s="250"/>
      <c r="VAO2" s="251"/>
      <c r="VAP2" s="252"/>
      <c r="VAQ2" s="263"/>
      <c r="VAS2" s="262"/>
      <c r="VAT2" s="250"/>
      <c r="VAU2" s="251"/>
      <c r="VAV2" s="252"/>
      <c r="VAW2" s="263"/>
      <c r="VAY2" s="262"/>
      <c r="VAZ2" s="250"/>
      <c r="VBA2" s="251"/>
      <c r="VBB2" s="252"/>
      <c r="VBC2" s="263"/>
      <c r="VBE2" s="262"/>
      <c r="VBF2" s="250"/>
      <c r="VBG2" s="251"/>
      <c r="VBH2" s="252"/>
      <c r="VBI2" s="263"/>
      <c r="VBK2" s="262"/>
      <c r="VBL2" s="250"/>
      <c r="VBM2" s="251"/>
      <c r="VBN2" s="252"/>
      <c r="VBO2" s="263"/>
      <c r="VBQ2" s="262"/>
      <c r="VBR2" s="250"/>
      <c r="VBS2" s="251"/>
      <c r="VBT2" s="252"/>
      <c r="VBU2" s="263"/>
      <c r="VBW2" s="262"/>
      <c r="VBX2" s="250"/>
      <c r="VBY2" s="251"/>
      <c r="VBZ2" s="252"/>
      <c r="VCA2" s="263"/>
      <c r="VCC2" s="262"/>
      <c r="VCD2" s="250"/>
      <c r="VCE2" s="251"/>
      <c r="VCF2" s="252"/>
      <c r="VCG2" s="263"/>
      <c r="VCI2" s="262"/>
      <c r="VCJ2" s="250"/>
      <c r="VCK2" s="251"/>
      <c r="VCL2" s="252"/>
      <c r="VCM2" s="263"/>
      <c r="VCO2" s="262"/>
      <c r="VCP2" s="250"/>
      <c r="VCQ2" s="251"/>
      <c r="VCR2" s="252"/>
      <c r="VCS2" s="263"/>
      <c r="VCU2" s="262"/>
      <c r="VCV2" s="250"/>
      <c r="VCW2" s="251"/>
      <c r="VCX2" s="252"/>
      <c r="VCY2" s="263"/>
      <c r="VDA2" s="262"/>
      <c r="VDB2" s="250"/>
      <c r="VDC2" s="251"/>
      <c r="VDD2" s="252"/>
      <c r="VDE2" s="263"/>
      <c r="VDG2" s="262"/>
      <c r="VDH2" s="250"/>
      <c r="VDI2" s="251"/>
      <c r="VDJ2" s="252"/>
      <c r="VDK2" s="263"/>
      <c r="VDM2" s="262"/>
      <c r="VDN2" s="250"/>
      <c r="VDO2" s="251"/>
      <c r="VDP2" s="252"/>
      <c r="VDQ2" s="263"/>
      <c r="VDS2" s="262"/>
      <c r="VDT2" s="250"/>
      <c r="VDU2" s="251"/>
      <c r="VDV2" s="252"/>
      <c r="VDW2" s="263"/>
      <c r="VDY2" s="262"/>
      <c r="VDZ2" s="250"/>
      <c r="VEA2" s="251"/>
      <c r="VEB2" s="252"/>
      <c r="VEC2" s="263"/>
      <c r="VEE2" s="262"/>
      <c r="VEF2" s="250"/>
      <c r="VEG2" s="251"/>
      <c r="VEH2" s="252"/>
      <c r="VEI2" s="263"/>
      <c r="VEK2" s="262"/>
      <c r="VEL2" s="250"/>
      <c r="VEM2" s="251"/>
      <c r="VEN2" s="252"/>
      <c r="VEO2" s="263"/>
      <c r="VEQ2" s="262"/>
      <c r="VER2" s="250"/>
      <c r="VES2" s="251"/>
      <c r="VET2" s="252"/>
      <c r="VEU2" s="263"/>
      <c r="VEW2" s="262"/>
      <c r="VEX2" s="250"/>
      <c r="VEY2" s="251"/>
      <c r="VEZ2" s="252"/>
      <c r="VFA2" s="263"/>
      <c r="VFC2" s="262"/>
      <c r="VFD2" s="250"/>
      <c r="VFE2" s="251"/>
      <c r="VFF2" s="252"/>
      <c r="VFG2" s="263"/>
      <c r="VFI2" s="262"/>
      <c r="VFJ2" s="250"/>
      <c r="VFK2" s="251"/>
      <c r="VFL2" s="252"/>
      <c r="VFM2" s="263"/>
      <c r="VFO2" s="262"/>
      <c r="VFP2" s="250"/>
      <c r="VFQ2" s="251"/>
      <c r="VFR2" s="252"/>
      <c r="VFS2" s="263"/>
      <c r="VFU2" s="262"/>
      <c r="VFV2" s="250"/>
      <c r="VFW2" s="251"/>
      <c r="VFX2" s="252"/>
      <c r="VFY2" s="263"/>
      <c r="VGA2" s="262"/>
      <c r="VGB2" s="250"/>
      <c r="VGC2" s="251"/>
      <c r="VGD2" s="252"/>
      <c r="VGE2" s="263"/>
      <c r="VGG2" s="262"/>
      <c r="VGH2" s="250"/>
      <c r="VGI2" s="251"/>
      <c r="VGJ2" s="252"/>
      <c r="VGK2" s="263"/>
      <c r="VGM2" s="262"/>
      <c r="VGN2" s="250"/>
      <c r="VGO2" s="251"/>
      <c r="VGP2" s="252"/>
      <c r="VGQ2" s="263"/>
      <c r="VGS2" s="262"/>
      <c r="VGT2" s="250"/>
      <c r="VGU2" s="251"/>
      <c r="VGV2" s="252"/>
      <c r="VGW2" s="263"/>
      <c r="VGY2" s="262"/>
      <c r="VGZ2" s="250"/>
      <c r="VHA2" s="251"/>
      <c r="VHB2" s="252"/>
      <c r="VHC2" s="263"/>
      <c r="VHE2" s="262"/>
      <c r="VHF2" s="250"/>
      <c r="VHG2" s="251"/>
      <c r="VHH2" s="252"/>
      <c r="VHI2" s="263"/>
      <c r="VHK2" s="262"/>
      <c r="VHL2" s="250"/>
      <c r="VHM2" s="251"/>
      <c r="VHN2" s="252"/>
      <c r="VHO2" s="263"/>
      <c r="VHQ2" s="262"/>
      <c r="VHR2" s="250"/>
      <c r="VHS2" s="251"/>
      <c r="VHT2" s="252"/>
      <c r="VHU2" s="263"/>
      <c r="VHW2" s="262"/>
      <c r="VHX2" s="250"/>
      <c r="VHY2" s="251"/>
      <c r="VHZ2" s="252"/>
      <c r="VIA2" s="263"/>
      <c r="VIC2" s="262"/>
      <c r="VID2" s="250"/>
      <c r="VIE2" s="251"/>
      <c r="VIF2" s="252"/>
      <c r="VIG2" s="263"/>
      <c r="VII2" s="262"/>
      <c r="VIJ2" s="250"/>
      <c r="VIK2" s="251"/>
      <c r="VIL2" s="252"/>
      <c r="VIM2" s="263"/>
      <c r="VIO2" s="262"/>
      <c r="VIP2" s="250"/>
      <c r="VIQ2" s="251"/>
      <c r="VIR2" s="252"/>
      <c r="VIS2" s="263"/>
      <c r="VIU2" s="262"/>
      <c r="VIV2" s="250"/>
      <c r="VIW2" s="251"/>
      <c r="VIX2" s="252"/>
      <c r="VIY2" s="263"/>
      <c r="VJA2" s="262"/>
      <c r="VJB2" s="250"/>
      <c r="VJC2" s="251"/>
      <c r="VJD2" s="252"/>
      <c r="VJE2" s="263"/>
      <c r="VJG2" s="262"/>
      <c r="VJH2" s="250"/>
      <c r="VJI2" s="251"/>
      <c r="VJJ2" s="252"/>
      <c r="VJK2" s="263"/>
      <c r="VJM2" s="262"/>
      <c r="VJN2" s="250"/>
      <c r="VJO2" s="251"/>
      <c r="VJP2" s="252"/>
      <c r="VJQ2" s="263"/>
      <c r="VJS2" s="262"/>
      <c r="VJT2" s="250"/>
      <c r="VJU2" s="251"/>
      <c r="VJV2" s="252"/>
      <c r="VJW2" s="263"/>
      <c r="VJY2" s="262"/>
      <c r="VJZ2" s="250"/>
      <c r="VKA2" s="251"/>
      <c r="VKB2" s="252"/>
      <c r="VKC2" s="263"/>
      <c r="VKE2" s="262"/>
      <c r="VKF2" s="250"/>
      <c r="VKG2" s="251"/>
      <c r="VKH2" s="252"/>
      <c r="VKI2" s="263"/>
      <c r="VKK2" s="262"/>
      <c r="VKL2" s="250"/>
      <c r="VKM2" s="251"/>
      <c r="VKN2" s="252"/>
      <c r="VKO2" s="263"/>
      <c r="VKQ2" s="262"/>
      <c r="VKR2" s="250"/>
      <c r="VKS2" s="251"/>
      <c r="VKT2" s="252"/>
      <c r="VKU2" s="263"/>
      <c r="VKW2" s="262"/>
      <c r="VKX2" s="250"/>
      <c r="VKY2" s="251"/>
      <c r="VKZ2" s="252"/>
      <c r="VLA2" s="263"/>
      <c r="VLC2" s="262"/>
      <c r="VLD2" s="250"/>
      <c r="VLE2" s="251"/>
      <c r="VLF2" s="252"/>
      <c r="VLG2" s="263"/>
      <c r="VLI2" s="262"/>
      <c r="VLJ2" s="250"/>
      <c r="VLK2" s="251"/>
      <c r="VLL2" s="252"/>
      <c r="VLM2" s="263"/>
      <c r="VLO2" s="262"/>
      <c r="VLP2" s="250"/>
      <c r="VLQ2" s="251"/>
      <c r="VLR2" s="252"/>
      <c r="VLS2" s="263"/>
      <c r="VLU2" s="262"/>
      <c r="VLV2" s="250"/>
      <c r="VLW2" s="251"/>
      <c r="VLX2" s="252"/>
      <c r="VLY2" s="263"/>
      <c r="VMA2" s="262"/>
      <c r="VMB2" s="250"/>
      <c r="VMC2" s="251"/>
      <c r="VMD2" s="252"/>
      <c r="VME2" s="263"/>
      <c r="VMG2" s="262"/>
      <c r="VMH2" s="250"/>
      <c r="VMI2" s="251"/>
      <c r="VMJ2" s="252"/>
      <c r="VMK2" s="263"/>
      <c r="VMM2" s="262"/>
      <c r="VMN2" s="250"/>
      <c r="VMO2" s="251"/>
      <c r="VMP2" s="252"/>
      <c r="VMQ2" s="263"/>
      <c r="VMS2" s="262"/>
      <c r="VMT2" s="250"/>
      <c r="VMU2" s="251"/>
      <c r="VMV2" s="252"/>
      <c r="VMW2" s="263"/>
      <c r="VMY2" s="262"/>
      <c r="VMZ2" s="250"/>
      <c r="VNA2" s="251"/>
      <c r="VNB2" s="252"/>
      <c r="VNC2" s="263"/>
      <c r="VNE2" s="262"/>
      <c r="VNF2" s="250"/>
      <c r="VNG2" s="251"/>
      <c r="VNH2" s="252"/>
      <c r="VNI2" s="263"/>
      <c r="VNK2" s="262"/>
      <c r="VNL2" s="250"/>
      <c r="VNM2" s="251"/>
      <c r="VNN2" s="252"/>
      <c r="VNO2" s="263"/>
      <c r="VNQ2" s="262"/>
      <c r="VNR2" s="250"/>
      <c r="VNS2" s="251"/>
      <c r="VNT2" s="252"/>
      <c r="VNU2" s="263"/>
      <c r="VNW2" s="262"/>
      <c r="VNX2" s="250"/>
      <c r="VNY2" s="251"/>
      <c r="VNZ2" s="252"/>
      <c r="VOA2" s="263"/>
      <c r="VOC2" s="262"/>
      <c r="VOD2" s="250"/>
      <c r="VOE2" s="251"/>
      <c r="VOF2" s="252"/>
      <c r="VOG2" s="263"/>
      <c r="VOI2" s="262"/>
      <c r="VOJ2" s="250"/>
      <c r="VOK2" s="251"/>
      <c r="VOL2" s="252"/>
      <c r="VOM2" s="263"/>
      <c r="VOO2" s="262"/>
      <c r="VOP2" s="250"/>
      <c r="VOQ2" s="251"/>
      <c r="VOR2" s="252"/>
      <c r="VOS2" s="263"/>
      <c r="VOU2" s="262"/>
      <c r="VOV2" s="250"/>
      <c r="VOW2" s="251"/>
      <c r="VOX2" s="252"/>
      <c r="VOY2" s="263"/>
      <c r="VPA2" s="262"/>
      <c r="VPB2" s="250"/>
      <c r="VPC2" s="251"/>
      <c r="VPD2" s="252"/>
      <c r="VPE2" s="263"/>
      <c r="VPG2" s="262"/>
      <c r="VPH2" s="250"/>
      <c r="VPI2" s="251"/>
      <c r="VPJ2" s="252"/>
      <c r="VPK2" s="263"/>
      <c r="VPM2" s="262"/>
      <c r="VPN2" s="250"/>
      <c r="VPO2" s="251"/>
      <c r="VPP2" s="252"/>
      <c r="VPQ2" s="263"/>
      <c r="VPS2" s="262"/>
      <c r="VPT2" s="250"/>
      <c r="VPU2" s="251"/>
      <c r="VPV2" s="252"/>
      <c r="VPW2" s="263"/>
      <c r="VPY2" s="262"/>
      <c r="VPZ2" s="250"/>
      <c r="VQA2" s="251"/>
      <c r="VQB2" s="252"/>
      <c r="VQC2" s="263"/>
      <c r="VQE2" s="262"/>
      <c r="VQF2" s="250"/>
      <c r="VQG2" s="251"/>
      <c r="VQH2" s="252"/>
      <c r="VQI2" s="263"/>
      <c r="VQK2" s="262"/>
      <c r="VQL2" s="250"/>
      <c r="VQM2" s="251"/>
      <c r="VQN2" s="252"/>
      <c r="VQO2" s="263"/>
      <c r="VQQ2" s="262"/>
      <c r="VQR2" s="250"/>
      <c r="VQS2" s="251"/>
      <c r="VQT2" s="252"/>
      <c r="VQU2" s="263"/>
      <c r="VQW2" s="262"/>
      <c r="VQX2" s="250"/>
      <c r="VQY2" s="251"/>
      <c r="VQZ2" s="252"/>
      <c r="VRA2" s="263"/>
      <c r="VRC2" s="262"/>
      <c r="VRD2" s="250"/>
      <c r="VRE2" s="251"/>
      <c r="VRF2" s="252"/>
      <c r="VRG2" s="263"/>
      <c r="VRI2" s="262"/>
      <c r="VRJ2" s="250"/>
      <c r="VRK2" s="251"/>
      <c r="VRL2" s="252"/>
      <c r="VRM2" s="263"/>
      <c r="VRO2" s="262"/>
      <c r="VRP2" s="250"/>
      <c r="VRQ2" s="251"/>
      <c r="VRR2" s="252"/>
      <c r="VRS2" s="263"/>
      <c r="VRU2" s="262"/>
      <c r="VRV2" s="250"/>
      <c r="VRW2" s="251"/>
      <c r="VRX2" s="252"/>
      <c r="VRY2" s="263"/>
      <c r="VSA2" s="262"/>
      <c r="VSB2" s="250"/>
      <c r="VSC2" s="251"/>
      <c r="VSD2" s="252"/>
      <c r="VSE2" s="263"/>
      <c r="VSG2" s="262"/>
      <c r="VSH2" s="250"/>
      <c r="VSI2" s="251"/>
      <c r="VSJ2" s="252"/>
      <c r="VSK2" s="263"/>
      <c r="VSM2" s="262"/>
      <c r="VSN2" s="250"/>
      <c r="VSO2" s="251"/>
      <c r="VSP2" s="252"/>
      <c r="VSQ2" s="263"/>
      <c r="VSS2" s="262"/>
      <c r="VST2" s="250"/>
      <c r="VSU2" s="251"/>
      <c r="VSV2" s="252"/>
      <c r="VSW2" s="263"/>
      <c r="VSY2" s="262"/>
      <c r="VSZ2" s="250"/>
      <c r="VTA2" s="251"/>
      <c r="VTB2" s="252"/>
      <c r="VTC2" s="263"/>
      <c r="VTE2" s="262"/>
      <c r="VTF2" s="250"/>
      <c r="VTG2" s="251"/>
      <c r="VTH2" s="252"/>
      <c r="VTI2" s="263"/>
      <c r="VTK2" s="262"/>
      <c r="VTL2" s="250"/>
      <c r="VTM2" s="251"/>
      <c r="VTN2" s="252"/>
      <c r="VTO2" s="263"/>
      <c r="VTQ2" s="262"/>
      <c r="VTR2" s="250"/>
      <c r="VTS2" s="251"/>
      <c r="VTT2" s="252"/>
      <c r="VTU2" s="263"/>
      <c r="VTW2" s="262"/>
      <c r="VTX2" s="250"/>
      <c r="VTY2" s="251"/>
      <c r="VTZ2" s="252"/>
      <c r="VUA2" s="263"/>
      <c r="VUC2" s="262"/>
      <c r="VUD2" s="250"/>
      <c r="VUE2" s="251"/>
      <c r="VUF2" s="252"/>
      <c r="VUG2" s="263"/>
      <c r="VUI2" s="262"/>
      <c r="VUJ2" s="250"/>
      <c r="VUK2" s="251"/>
      <c r="VUL2" s="252"/>
      <c r="VUM2" s="263"/>
      <c r="VUO2" s="262"/>
      <c r="VUP2" s="250"/>
      <c r="VUQ2" s="251"/>
      <c r="VUR2" s="252"/>
      <c r="VUS2" s="263"/>
      <c r="VUU2" s="262"/>
      <c r="VUV2" s="250"/>
      <c r="VUW2" s="251"/>
      <c r="VUX2" s="252"/>
      <c r="VUY2" s="263"/>
      <c r="VVA2" s="262"/>
      <c r="VVB2" s="250"/>
      <c r="VVC2" s="251"/>
      <c r="VVD2" s="252"/>
      <c r="VVE2" s="263"/>
      <c r="VVG2" s="262"/>
      <c r="VVH2" s="250"/>
      <c r="VVI2" s="251"/>
      <c r="VVJ2" s="252"/>
      <c r="VVK2" s="263"/>
      <c r="VVM2" s="262"/>
      <c r="VVN2" s="250"/>
      <c r="VVO2" s="251"/>
      <c r="VVP2" s="252"/>
      <c r="VVQ2" s="263"/>
      <c r="VVS2" s="262"/>
      <c r="VVT2" s="250"/>
      <c r="VVU2" s="251"/>
      <c r="VVV2" s="252"/>
      <c r="VVW2" s="263"/>
      <c r="VVY2" s="262"/>
      <c r="VVZ2" s="250"/>
      <c r="VWA2" s="251"/>
      <c r="VWB2" s="252"/>
      <c r="VWC2" s="263"/>
      <c r="VWE2" s="262"/>
      <c r="VWF2" s="250"/>
      <c r="VWG2" s="251"/>
      <c r="VWH2" s="252"/>
      <c r="VWI2" s="263"/>
      <c r="VWK2" s="262"/>
      <c r="VWL2" s="250"/>
      <c r="VWM2" s="251"/>
      <c r="VWN2" s="252"/>
      <c r="VWO2" s="263"/>
      <c r="VWQ2" s="262"/>
      <c r="VWR2" s="250"/>
      <c r="VWS2" s="251"/>
      <c r="VWT2" s="252"/>
      <c r="VWU2" s="263"/>
      <c r="VWW2" s="262"/>
      <c r="VWX2" s="250"/>
      <c r="VWY2" s="251"/>
      <c r="VWZ2" s="252"/>
      <c r="VXA2" s="263"/>
      <c r="VXC2" s="262"/>
      <c r="VXD2" s="250"/>
      <c r="VXE2" s="251"/>
      <c r="VXF2" s="252"/>
      <c r="VXG2" s="263"/>
      <c r="VXI2" s="262"/>
      <c r="VXJ2" s="250"/>
      <c r="VXK2" s="251"/>
      <c r="VXL2" s="252"/>
      <c r="VXM2" s="263"/>
      <c r="VXO2" s="262"/>
      <c r="VXP2" s="250"/>
      <c r="VXQ2" s="251"/>
      <c r="VXR2" s="252"/>
      <c r="VXS2" s="263"/>
      <c r="VXU2" s="262"/>
      <c r="VXV2" s="250"/>
      <c r="VXW2" s="251"/>
      <c r="VXX2" s="252"/>
      <c r="VXY2" s="263"/>
      <c r="VYA2" s="262"/>
      <c r="VYB2" s="250"/>
      <c r="VYC2" s="251"/>
      <c r="VYD2" s="252"/>
      <c r="VYE2" s="263"/>
      <c r="VYG2" s="262"/>
      <c r="VYH2" s="250"/>
      <c r="VYI2" s="251"/>
      <c r="VYJ2" s="252"/>
      <c r="VYK2" s="263"/>
      <c r="VYM2" s="262"/>
      <c r="VYN2" s="250"/>
      <c r="VYO2" s="251"/>
      <c r="VYP2" s="252"/>
      <c r="VYQ2" s="263"/>
      <c r="VYS2" s="262"/>
      <c r="VYT2" s="250"/>
      <c r="VYU2" s="251"/>
      <c r="VYV2" s="252"/>
      <c r="VYW2" s="263"/>
      <c r="VYY2" s="262"/>
      <c r="VYZ2" s="250"/>
      <c r="VZA2" s="251"/>
      <c r="VZB2" s="252"/>
      <c r="VZC2" s="263"/>
      <c r="VZE2" s="262"/>
      <c r="VZF2" s="250"/>
      <c r="VZG2" s="251"/>
      <c r="VZH2" s="252"/>
      <c r="VZI2" s="263"/>
      <c r="VZK2" s="262"/>
      <c r="VZL2" s="250"/>
      <c r="VZM2" s="251"/>
      <c r="VZN2" s="252"/>
      <c r="VZO2" s="263"/>
      <c r="VZQ2" s="262"/>
      <c r="VZR2" s="250"/>
      <c r="VZS2" s="251"/>
      <c r="VZT2" s="252"/>
      <c r="VZU2" s="263"/>
      <c r="VZW2" s="262"/>
      <c r="VZX2" s="250"/>
      <c r="VZY2" s="251"/>
      <c r="VZZ2" s="252"/>
      <c r="WAA2" s="263"/>
      <c r="WAC2" s="262"/>
      <c r="WAD2" s="250"/>
      <c r="WAE2" s="251"/>
      <c r="WAF2" s="252"/>
      <c r="WAG2" s="263"/>
      <c r="WAI2" s="262"/>
      <c r="WAJ2" s="250"/>
      <c r="WAK2" s="251"/>
      <c r="WAL2" s="252"/>
      <c r="WAM2" s="263"/>
      <c r="WAO2" s="262"/>
      <c r="WAP2" s="250"/>
      <c r="WAQ2" s="251"/>
      <c r="WAR2" s="252"/>
      <c r="WAS2" s="263"/>
      <c r="WAU2" s="262"/>
      <c r="WAV2" s="250"/>
      <c r="WAW2" s="251"/>
      <c r="WAX2" s="252"/>
      <c r="WAY2" s="263"/>
      <c r="WBA2" s="262"/>
      <c r="WBB2" s="250"/>
      <c r="WBC2" s="251"/>
      <c r="WBD2" s="252"/>
      <c r="WBE2" s="263"/>
      <c r="WBG2" s="262"/>
      <c r="WBH2" s="250"/>
      <c r="WBI2" s="251"/>
      <c r="WBJ2" s="252"/>
      <c r="WBK2" s="263"/>
      <c r="WBM2" s="262"/>
      <c r="WBN2" s="250"/>
      <c r="WBO2" s="251"/>
      <c r="WBP2" s="252"/>
      <c r="WBQ2" s="263"/>
      <c r="WBS2" s="262"/>
      <c r="WBT2" s="250"/>
      <c r="WBU2" s="251"/>
      <c r="WBV2" s="252"/>
      <c r="WBW2" s="263"/>
      <c r="WBY2" s="262"/>
      <c r="WBZ2" s="250"/>
      <c r="WCA2" s="251"/>
      <c r="WCB2" s="252"/>
      <c r="WCC2" s="263"/>
      <c r="WCE2" s="262"/>
      <c r="WCF2" s="250"/>
      <c r="WCG2" s="251"/>
      <c r="WCH2" s="252"/>
      <c r="WCI2" s="263"/>
      <c r="WCK2" s="262"/>
      <c r="WCL2" s="250"/>
      <c r="WCM2" s="251"/>
      <c r="WCN2" s="252"/>
      <c r="WCO2" s="263"/>
      <c r="WCQ2" s="262"/>
      <c r="WCR2" s="250"/>
      <c r="WCS2" s="251"/>
      <c r="WCT2" s="252"/>
      <c r="WCU2" s="263"/>
      <c r="WCW2" s="262"/>
      <c r="WCX2" s="250"/>
      <c r="WCY2" s="251"/>
      <c r="WCZ2" s="252"/>
      <c r="WDA2" s="263"/>
      <c r="WDC2" s="262"/>
      <c r="WDD2" s="250"/>
      <c r="WDE2" s="251"/>
      <c r="WDF2" s="252"/>
      <c r="WDG2" s="263"/>
      <c r="WDI2" s="262"/>
      <c r="WDJ2" s="250"/>
      <c r="WDK2" s="251"/>
      <c r="WDL2" s="252"/>
      <c r="WDM2" s="263"/>
      <c r="WDO2" s="262"/>
      <c r="WDP2" s="250"/>
      <c r="WDQ2" s="251"/>
      <c r="WDR2" s="252"/>
      <c r="WDS2" s="263"/>
      <c r="WDU2" s="262"/>
      <c r="WDV2" s="250"/>
      <c r="WDW2" s="251"/>
      <c r="WDX2" s="252"/>
      <c r="WDY2" s="263"/>
      <c r="WEA2" s="262"/>
      <c r="WEB2" s="250"/>
      <c r="WEC2" s="251"/>
      <c r="WED2" s="252"/>
      <c r="WEE2" s="263"/>
      <c r="WEG2" s="262"/>
      <c r="WEH2" s="250"/>
      <c r="WEI2" s="251"/>
      <c r="WEJ2" s="252"/>
      <c r="WEK2" s="263"/>
      <c r="WEM2" s="262"/>
      <c r="WEN2" s="250"/>
      <c r="WEO2" s="251"/>
      <c r="WEP2" s="252"/>
      <c r="WEQ2" s="263"/>
      <c r="WES2" s="262"/>
      <c r="WET2" s="250"/>
      <c r="WEU2" s="251"/>
      <c r="WEV2" s="252"/>
      <c r="WEW2" s="263"/>
      <c r="WEY2" s="262"/>
      <c r="WEZ2" s="250"/>
      <c r="WFA2" s="251"/>
      <c r="WFB2" s="252"/>
      <c r="WFC2" s="263"/>
      <c r="WFE2" s="262"/>
      <c r="WFF2" s="250"/>
      <c r="WFG2" s="251"/>
      <c r="WFH2" s="252"/>
      <c r="WFI2" s="263"/>
      <c r="WFK2" s="262"/>
      <c r="WFL2" s="250"/>
      <c r="WFM2" s="251"/>
      <c r="WFN2" s="252"/>
      <c r="WFO2" s="263"/>
      <c r="WFQ2" s="262"/>
      <c r="WFR2" s="250"/>
      <c r="WFS2" s="251"/>
      <c r="WFT2" s="252"/>
      <c r="WFU2" s="263"/>
      <c r="WFW2" s="262"/>
      <c r="WFX2" s="250"/>
      <c r="WFY2" s="251"/>
      <c r="WFZ2" s="252"/>
      <c r="WGA2" s="263"/>
      <c r="WGC2" s="262"/>
      <c r="WGD2" s="250"/>
      <c r="WGE2" s="251"/>
      <c r="WGF2" s="252"/>
      <c r="WGG2" s="263"/>
      <c r="WGI2" s="262"/>
      <c r="WGJ2" s="250"/>
      <c r="WGK2" s="251"/>
      <c r="WGL2" s="252"/>
      <c r="WGM2" s="263"/>
      <c r="WGO2" s="262"/>
      <c r="WGP2" s="250"/>
      <c r="WGQ2" s="251"/>
      <c r="WGR2" s="252"/>
      <c r="WGS2" s="263"/>
      <c r="WGU2" s="262"/>
      <c r="WGV2" s="250"/>
      <c r="WGW2" s="251"/>
      <c r="WGX2" s="252"/>
      <c r="WGY2" s="263"/>
      <c r="WHA2" s="262"/>
      <c r="WHB2" s="250"/>
      <c r="WHC2" s="251"/>
      <c r="WHD2" s="252"/>
      <c r="WHE2" s="263"/>
      <c r="WHG2" s="262"/>
      <c r="WHH2" s="250"/>
      <c r="WHI2" s="251"/>
      <c r="WHJ2" s="252"/>
      <c r="WHK2" s="263"/>
      <c r="WHM2" s="262"/>
      <c r="WHN2" s="250"/>
      <c r="WHO2" s="251"/>
      <c r="WHP2" s="252"/>
      <c r="WHQ2" s="263"/>
      <c r="WHS2" s="262"/>
      <c r="WHT2" s="250"/>
      <c r="WHU2" s="251"/>
      <c r="WHV2" s="252"/>
      <c r="WHW2" s="263"/>
      <c r="WHY2" s="262"/>
      <c r="WHZ2" s="250"/>
      <c r="WIA2" s="251"/>
      <c r="WIB2" s="252"/>
      <c r="WIC2" s="263"/>
      <c r="WIE2" s="262"/>
      <c r="WIF2" s="250"/>
      <c r="WIG2" s="251"/>
      <c r="WIH2" s="252"/>
      <c r="WII2" s="263"/>
      <c r="WIK2" s="262"/>
      <c r="WIL2" s="250"/>
      <c r="WIM2" s="251"/>
      <c r="WIN2" s="252"/>
      <c r="WIO2" s="263"/>
      <c r="WIQ2" s="262"/>
      <c r="WIR2" s="250"/>
      <c r="WIS2" s="251"/>
      <c r="WIT2" s="252"/>
      <c r="WIU2" s="263"/>
      <c r="WIW2" s="262"/>
      <c r="WIX2" s="250"/>
      <c r="WIY2" s="251"/>
      <c r="WIZ2" s="252"/>
      <c r="WJA2" s="263"/>
      <c r="WJC2" s="262"/>
      <c r="WJD2" s="250"/>
      <c r="WJE2" s="251"/>
      <c r="WJF2" s="252"/>
      <c r="WJG2" s="263"/>
      <c r="WJI2" s="262"/>
      <c r="WJJ2" s="250"/>
      <c r="WJK2" s="251"/>
      <c r="WJL2" s="252"/>
      <c r="WJM2" s="263"/>
      <c r="WJO2" s="262"/>
      <c r="WJP2" s="250"/>
      <c r="WJQ2" s="251"/>
      <c r="WJR2" s="252"/>
      <c r="WJS2" s="263"/>
      <c r="WJU2" s="262"/>
      <c r="WJV2" s="250"/>
      <c r="WJW2" s="251"/>
      <c r="WJX2" s="252"/>
      <c r="WJY2" s="263"/>
      <c r="WKA2" s="262"/>
      <c r="WKB2" s="250"/>
      <c r="WKC2" s="251"/>
      <c r="WKD2" s="252"/>
      <c r="WKE2" s="263"/>
      <c r="WKG2" s="262"/>
      <c r="WKH2" s="250"/>
      <c r="WKI2" s="251"/>
      <c r="WKJ2" s="252"/>
      <c r="WKK2" s="263"/>
      <c r="WKM2" s="262"/>
      <c r="WKN2" s="250"/>
      <c r="WKO2" s="251"/>
      <c r="WKP2" s="252"/>
      <c r="WKQ2" s="263"/>
      <c r="WKS2" s="262"/>
      <c r="WKT2" s="250"/>
      <c r="WKU2" s="251"/>
      <c r="WKV2" s="252"/>
      <c r="WKW2" s="263"/>
      <c r="WKY2" s="262"/>
      <c r="WKZ2" s="250"/>
      <c r="WLA2" s="251"/>
      <c r="WLB2" s="252"/>
      <c r="WLC2" s="263"/>
      <c r="WLE2" s="262"/>
      <c r="WLF2" s="250"/>
      <c r="WLG2" s="251"/>
      <c r="WLH2" s="252"/>
      <c r="WLI2" s="263"/>
      <c r="WLK2" s="262"/>
      <c r="WLL2" s="250"/>
      <c r="WLM2" s="251"/>
      <c r="WLN2" s="252"/>
      <c r="WLO2" s="263"/>
      <c r="WLQ2" s="262"/>
      <c r="WLR2" s="250"/>
      <c r="WLS2" s="251"/>
      <c r="WLT2" s="252"/>
      <c r="WLU2" s="263"/>
      <c r="WLW2" s="262"/>
      <c r="WLX2" s="250"/>
      <c r="WLY2" s="251"/>
      <c r="WLZ2" s="252"/>
      <c r="WMA2" s="263"/>
      <c r="WMC2" s="262"/>
      <c r="WMD2" s="250"/>
      <c r="WME2" s="251"/>
      <c r="WMF2" s="252"/>
      <c r="WMG2" s="263"/>
      <c r="WMI2" s="262"/>
      <c r="WMJ2" s="250"/>
      <c r="WMK2" s="251"/>
      <c r="WML2" s="252"/>
      <c r="WMM2" s="263"/>
      <c r="WMO2" s="262"/>
      <c r="WMP2" s="250"/>
      <c r="WMQ2" s="251"/>
      <c r="WMR2" s="252"/>
      <c r="WMS2" s="263"/>
      <c r="WMU2" s="262"/>
      <c r="WMV2" s="250"/>
      <c r="WMW2" s="251"/>
      <c r="WMX2" s="252"/>
      <c r="WMY2" s="263"/>
      <c r="WNA2" s="262"/>
      <c r="WNB2" s="250"/>
      <c r="WNC2" s="251"/>
      <c r="WND2" s="252"/>
      <c r="WNE2" s="263"/>
      <c r="WNG2" s="262"/>
      <c r="WNH2" s="250"/>
      <c r="WNI2" s="251"/>
      <c r="WNJ2" s="252"/>
      <c r="WNK2" s="263"/>
      <c r="WNM2" s="262"/>
      <c r="WNN2" s="250"/>
      <c r="WNO2" s="251"/>
      <c r="WNP2" s="252"/>
      <c r="WNQ2" s="263"/>
      <c r="WNS2" s="262"/>
      <c r="WNT2" s="250"/>
      <c r="WNU2" s="251"/>
      <c r="WNV2" s="252"/>
      <c r="WNW2" s="263"/>
      <c r="WNY2" s="262"/>
      <c r="WNZ2" s="250"/>
      <c r="WOA2" s="251"/>
      <c r="WOB2" s="252"/>
      <c r="WOC2" s="263"/>
      <c r="WOE2" s="262"/>
      <c r="WOF2" s="250"/>
      <c r="WOG2" s="251"/>
      <c r="WOH2" s="252"/>
      <c r="WOI2" s="263"/>
      <c r="WOK2" s="262"/>
      <c r="WOL2" s="250"/>
      <c r="WOM2" s="251"/>
      <c r="WON2" s="252"/>
      <c r="WOO2" s="263"/>
      <c r="WOQ2" s="262"/>
      <c r="WOR2" s="250"/>
      <c r="WOS2" s="251"/>
      <c r="WOT2" s="252"/>
      <c r="WOU2" s="263"/>
      <c r="WOW2" s="262"/>
      <c r="WOX2" s="250"/>
      <c r="WOY2" s="251"/>
      <c r="WOZ2" s="252"/>
      <c r="WPA2" s="263"/>
      <c r="WPC2" s="262"/>
      <c r="WPD2" s="250"/>
      <c r="WPE2" s="251"/>
      <c r="WPF2" s="252"/>
      <c r="WPG2" s="263"/>
      <c r="WPI2" s="262"/>
      <c r="WPJ2" s="250"/>
      <c r="WPK2" s="251"/>
      <c r="WPL2" s="252"/>
      <c r="WPM2" s="263"/>
      <c r="WPO2" s="262"/>
      <c r="WPP2" s="250"/>
      <c r="WPQ2" s="251"/>
      <c r="WPR2" s="252"/>
      <c r="WPS2" s="263"/>
      <c r="WPU2" s="262"/>
      <c r="WPV2" s="250"/>
      <c r="WPW2" s="251"/>
      <c r="WPX2" s="252"/>
      <c r="WPY2" s="263"/>
      <c r="WQA2" s="262"/>
      <c r="WQB2" s="250"/>
      <c r="WQC2" s="251"/>
      <c r="WQD2" s="252"/>
      <c r="WQE2" s="263"/>
      <c r="WQG2" s="262"/>
      <c r="WQH2" s="250"/>
      <c r="WQI2" s="251"/>
      <c r="WQJ2" s="252"/>
      <c r="WQK2" s="263"/>
      <c r="WQM2" s="262"/>
      <c r="WQN2" s="250"/>
      <c r="WQO2" s="251"/>
      <c r="WQP2" s="252"/>
      <c r="WQQ2" s="263"/>
      <c r="WQS2" s="262"/>
      <c r="WQT2" s="250"/>
      <c r="WQU2" s="251"/>
      <c r="WQV2" s="252"/>
      <c r="WQW2" s="263"/>
      <c r="WQY2" s="262"/>
      <c r="WQZ2" s="250"/>
      <c r="WRA2" s="251"/>
      <c r="WRB2" s="252"/>
      <c r="WRC2" s="263"/>
      <c r="WRE2" s="262"/>
      <c r="WRF2" s="250"/>
      <c r="WRG2" s="251"/>
      <c r="WRH2" s="252"/>
      <c r="WRI2" s="263"/>
      <c r="WRK2" s="262"/>
      <c r="WRL2" s="250"/>
      <c r="WRM2" s="251"/>
      <c r="WRN2" s="252"/>
      <c r="WRO2" s="263"/>
      <c r="WRQ2" s="262"/>
      <c r="WRR2" s="250"/>
      <c r="WRS2" s="251"/>
      <c r="WRT2" s="252"/>
      <c r="WRU2" s="263"/>
      <c r="WRW2" s="262"/>
      <c r="WRX2" s="250"/>
      <c r="WRY2" s="251"/>
      <c r="WRZ2" s="252"/>
      <c r="WSA2" s="263"/>
      <c r="WSC2" s="262"/>
      <c r="WSD2" s="250"/>
      <c r="WSE2" s="251"/>
      <c r="WSF2" s="252"/>
      <c r="WSG2" s="263"/>
      <c r="WSI2" s="262"/>
      <c r="WSJ2" s="250"/>
      <c r="WSK2" s="251"/>
      <c r="WSL2" s="252"/>
      <c r="WSM2" s="263"/>
      <c r="WSO2" s="262"/>
      <c r="WSP2" s="250"/>
      <c r="WSQ2" s="251"/>
      <c r="WSR2" s="252"/>
      <c r="WSS2" s="263"/>
      <c r="WSU2" s="262"/>
      <c r="WSV2" s="250"/>
      <c r="WSW2" s="251"/>
      <c r="WSX2" s="252"/>
      <c r="WSY2" s="263"/>
      <c r="WTA2" s="262"/>
      <c r="WTB2" s="250"/>
      <c r="WTC2" s="251"/>
      <c r="WTD2" s="252"/>
      <c r="WTE2" s="263"/>
      <c r="WTG2" s="262"/>
      <c r="WTH2" s="250"/>
      <c r="WTI2" s="251"/>
      <c r="WTJ2" s="252"/>
      <c r="WTK2" s="263"/>
      <c r="WTM2" s="262"/>
      <c r="WTN2" s="250"/>
      <c r="WTO2" s="251"/>
      <c r="WTP2" s="252"/>
      <c r="WTQ2" s="263"/>
      <c r="WTS2" s="262"/>
      <c r="WTT2" s="250"/>
      <c r="WTU2" s="251"/>
      <c r="WTV2" s="252"/>
      <c r="WTW2" s="263"/>
      <c r="WTY2" s="262"/>
      <c r="WTZ2" s="250"/>
      <c r="WUA2" s="251"/>
      <c r="WUB2" s="252"/>
      <c r="WUC2" s="263"/>
      <c r="WUE2" s="262"/>
      <c r="WUF2" s="250"/>
      <c r="WUG2" s="251"/>
      <c r="WUH2" s="252"/>
      <c r="WUI2" s="263"/>
      <c r="WUK2" s="262"/>
      <c r="WUL2" s="250"/>
      <c r="WUM2" s="251"/>
      <c r="WUN2" s="252"/>
      <c r="WUO2" s="263"/>
      <c r="WUQ2" s="262"/>
      <c r="WUR2" s="250"/>
      <c r="WUS2" s="251"/>
      <c r="WUT2" s="252"/>
      <c r="WUU2" s="263"/>
      <c r="WUW2" s="262"/>
      <c r="WUX2" s="250"/>
      <c r="WUY2" s="251"/>
      <c r="WUZ2" s="252"/>
      <c r="WVA2" s="263"/>
      <c r="WVC2" s="262"/>
      <c r="WVD2" s="250"/>
      <c r="WVE2" s="251"/>
      <c r="WVF2" s="252"/>
      <c r="WVG2" s="263"/>
      <c r="WVI2" s="262"/>
      <c r="WVJ2" s="250"/>
      <c r="WVK2" s="251"/>
      <c r="WVL2" s="252"/>
      <c r="WVM2" s="263"/>
      <c r="WVO2" s="262"/>
      <c r="WVP2" s="250"/>
      <c r="WVQ2" s="251"/>
      <c r="WVR2" s="252"/>
      <c r="WVS2" s="263"/>
      <c r="WVU2" s="262"/>
      <c r="WVV2" s="250"/>
      <c r="WVW2" s="251"/>
      <c r="WVX2" s="252"/>
      <c r="WVY2" s="263"/>
      <c r="WWA2" s="262"/>
      <c r="WWB2" s="250"/>
      <c r="WWC2" s="251"/>
      <c r="WWD2" s="252"/>
      <c r="WWE2" s="263"/>
      <c r="WWG2" s="262"/>
      <c r="WWH2" s="250"/>
      <c r="WWI2" s="251"/>
      <c r="WWJ2" s="252"/>
      <c r="WWK2" s="263"/>
      <c r="WWM2" s="262"/>
      <c r="WWN2" s="250"/>
      <c r="WWO2" s="251"/>
      <c r="WWP2" s="252"/>
      <c r="WWQ2" s="263"/>
      <c r="WWS2" s="262"/>
      <c r="WWT2" s="250"/>
      <c r="WWU2" s="251"/>
      <c r="WWV2" s="252"/>
      <c r="WWW2" s="263"/>
      <c r="WWY2" s="262"/>
      <c r="WWZ2" s="250"/>
      <c r="WXA2" s="251"/>
      <c r="WXB2" s="252"/>
      <c r="WXC2" s="263"/>
      <c r="WXE2" s="262"/>
      <c r="WXF2" s="250"/>
      <c r="WXG2" s="251"/>
      <c r="WXH2" s="252"/>
      <c r="WXI2" s="263"/>
      <c r="WXK2" s="262"/>
      <c r="WXL2" s="250"/>
      <c r="WXM2" s="251"/>
      <c r="WXN2" s="252"/>
      <c r="WXO2" s="263"/>
      <c r="WXQ2" s="262"/>
      <c r="WXR2" s="250"/>
      <c r="WXS2" s="251"/>
      <c r="WXT2" s="252"/>
      <c r="WXU2" s="263"/>
      <c r="WXW2" s="262"/>
      <c r="WXX2" s="250"/>
      <c r="WXY2" s="251"/>
      <c r="WXZ2" s="252"/>
      <c r="WYA2" s="263"/>
      <c r="WYC2" s="262"/>
      <c r="WYD2" s="250"/>
      <c r="WYE2" s="251"/>
      <c r="WYF2" s="252"/>
      <c r="WYG2" s="263"/>
      <c r="WYI2" s="262"/>
      <c r="WYJ2" s="250"/>
      <c r="WYK2" s="251"/>
      <c r="WYL2" s="252"/>
      <c r="WYM2" s="263"/>
      <c r="WYO2" s="262"/>
      <c r="WYP2" s="250"/>
      <c r="WYQ2" s="251"/>
      <c r="WYR2" s="252"/>
      <c r="WYS2" s="263"/>
      <c r="WYU2" s="262"/>
      <c r="WYV2" s="250"/>
      <c r="WYW2" s="251"/>
      <c r="WYX2" s="252"/>
      <c r="WYY2" s="263"/>
      <c r="WZA2" s="262"/>
      <c r="WZB2" s="250"/>
      <c r="WZC2" s="251"/>
      <c r="WZD2" s="252"/>
      <c r="WZE2" s="263"/>
      <c r="WZG2" s="262"/>
      <c r="WZH2" s="250"/>
      <c r="WZI2" s="251"/>
      <c r="WZJ2" s="252"/>
      <c r="WZK2" s="263"/>
      <c r="WZM2" s="262"/>
      <c r="WZN2" s="250"/>
      <c r="WZO2" s="251"/>
      <c r="WZP2" s="252"/>
      <c r="WZQ2" s="263"/>
      <c r="WZS2" s="262"/>
      <c r="WZT2" s="250"/>
      <c r="WZU2" s="251"/>
      <c r="WZV2" s="252"/>
      <c r="WZW2" s="263"/>
      <c r="WZY2" s="262"/>
      <c r="WZZ2" s="250"/>
      <c r="XAA2" s="251"/>
      <c r="XAB2" s="252"/>
      <c r="XAC2" s="263"/>
      <c r="XAE2" s="262"/>
      <c r="XAF2" s="250"/>
      <c r="XAG2" s="251"/>
      <c r="XAH2" s="252"/>
      <c r="XAI2" s="263"/>
      <c r="XAK2" s="262"/>
      <c r="XAL2" s="250"/>
      <c r="XAM2" s="251"/>
      <c r="XAN2" s="252"/>
      <c r="XAO2" s="263"/>
      <c r="XAQ2" s="262"/>
      <c r="XAR2" s="250"/>
      <c r="XAS2" s="251"/>
      <c r="XAT2" s="252"/>
      <c r="XAU2" s="263"/>
      <c r="XAW2" s="262"/>
      <c r="XAX2" s="250"/>
      <c r="XAY2" s="251"/>
      <c r="XAZ2" s="252"/>
      <c r="XBA2" s="263"/>
      <c r="XBC2" s="262"/>
      <c r="XBD2" s="250"/>
      <c r="XBE2" s="251"/>
      <c r="XBF2" s="252"/>
      <c r="XBG2" s="263"/>
      <c r="XBI2" s="262"/>
      <c r="XBJ2" s="250"/>
      <c r="XBK2" s="251"/>
      <c r="XBL2" s="252"/>
      <c r="XBM2" s="263"/>
      <c r="XBO2" s="262"/>
      <c r="XBP2" s="250"/>
      <c r="XBQ2" s="251"/>
      <c r="XBR2" s="252"/>
      <c r="XBS2" s="263"/>
      <c r="XBU2" s="262"/>
      <c r="XBV2" s="250"/>
      <c r="XBW2" s="251"/>
      <c r="XBX2" s="252"/>
      <c r="XBY2" s="263"/>
      <c r="XCA2" s="262"/>
      <c r="XCB2" s="250"/>
      <c r="XCC2" s="251"/>
      <c r="XCD2" s="252"/>
      <c r="XCE2" s="263"/>
      <c r="XCG2" s="262"/>
      <c r="XCH2" s="250"/>
      <c r="XCI2" s="251"/>
      <c r="XCJ2" s="252"/>
      <c r="XCK2" s="263"/>
      <c r="XCM2" s="262"/>
      <c r="XCN2" s="250"/>
      <c r="XCO2" s="251"/>
      <c r="XCP2" s="252"/>
      <c r="XCQ2" s="263"/>
      <c r="XCS2" s="262"/>
      <c r="XCT2" s="250"/>
      <c r="XCU2" s="251"/>
      <c r="XCV2" s="252"/>
      <c r="XCW2" s="263"/>
      <c r="XCY2" s="262"/>
      <c r="XCZ2" s="250"/>
      <c r="XDA2" s="251"/>
      <c r="XDB2" s="252"/>
      <c r="XDC2" s="263"/>
      <c r="XDE2" s="262"/>
      <c r="XDF2" s="250"/>
      <c r="XDG2" s="251"/>
      <c r="XDH2" s="252"/>
      <c r="XDI2" s="263"/>
      <c r="XDK2" s="262"/>
      <c r="XDL2" s="250"/>
      <c r="XDM2" s="251"/>
      <c r="XDN2" s="252"/>
      <c r="XDO2" s="263"/>
      <c r="XDQ2" s="262"/>
      <c r="XDR2" s="250"/>
      <c r="XDS2" s="251"/>
      <c r="XDT2" s="252"/>
      <c r="XDU2" s="263"/>
      <c r="XDW2" s="262"/>
      <c r="XDX2" s="250"/>
      <c r="XDY2" s="251"/>
      <c r="XDZ2" s="252"/>
      <c r="XEA2" s="263"/>
      <c r="XEC2" s="262"/>
      <c r="XED2" s="250"/>
      <c r="XEE2" s="251"/>
      <c r="XEF2" s="252"/>
      <c r="XEG2" s="263"/>
      <c r="XEI2" s="262"/>
      <c r="XEJ2" s="250"/>
      <c r="XEK2" s="251"/>
      <c r="XEL2" s="252"/>
      <c r="XEM2" s="263"/>
      <c r="XEO2" s="262"/>
      <c r="XEP2" s="250"/>
      <c r="XEQ2" s="251"/>
      <c r="XER2" s="252"/>
      <c r="XES2" s="263"/>
      <c r="XEU2" s="262"/>
      <c r="XEV2" s="250"/>
      <c r="XEW2" s="251"/>
      <c r="XEX2" s="252"/>
      <c r="XEY2" s="263"/>
      <c r="XFA2" s="262"/>
      <c r="XFB2" s="250"/>
      <c r="XFC2" s="251"/>
      <c r="XFD2" s="252"/>
    </row>
    <row r="3" spans="1:3071 3073:6143 6145:9215 9217:12287 12289:15359 15361:16384" x14ac:dyDescent="0.25">
      <c r="A3" s="254" t="s">
        <v>11</v>
      </c>
      <c r="B3" s="250" t="s">
        <v>426</v>
      </c>
    </row>
    <row r="4" spans="1:3071 3073:6143 6145:9215 9217:12287 12289:15359 15361:16384" x14ac:dyDescent="0.25">
      <c r="A4" s="262"/>
      <c r="B4" s="250"/>
    </row>
    <row r="5" spans="1:3071 3073:6143 6145:9215 9217:12287 12289:15359 15361:16384" x14ac:dyDescent="0.25">
      <c r="A5" s="264" t="s">
        <v>427</v>
      </c>
      <c r="B5" s="265" t="s">
        <v>428</v>
      </c>
      <c r="C5" s="266"/>
      <c r="D5" s="266"/>
      <c r="E5" s="266"/>
      <c r="F5" s="266"/>
    </row>
    <row r="6" spans="1:3071 3073:6143 6145:9215 9217:12287 12289:15359 15361:16384" x14ac:dyDescent="0.25">
      <c r="B6" s="267"/>
      <c r="C6" s="268"/>
      <c r="D6" s="268"/>
    </row>
    <row r="7" spans="1:3071 3073:6143 6145:9215 9217:12287 12289:15359 15361:16384" s="272" customFormat="1" ht="27.6" x14ac:dyDescent="0.25">
      <c r="A7" s="269">
        <f>IF(ISTEXT(B7),MAX($A$1:$A6)+1,"")</f>
        <v>1</v>
      </c>
      <c r="B7" s="262" t="s">
        <v>574</v>
      </c>
      <c r="C7" s="270"/>
      <c r="D7" s="271"/>
      <c r="E7" s="263"/>
    </row>
    <row r="8" spans="1:3071 3073:6143 6145:9215 9217:12287 12289:15359 15361:16384" s="272" customFormat="1" x14ac:dyDescent="0.25">
      <c r="A8" s="273"/>
      <c r="B8" s="274" t="s">
        <v>498</v>
      </c>
      <c r="C8" s="270"/>
      <c r="D8" s="271"/>
      <c r="E8" s="263"/>
    </row>
    <row r="9" spans="1:3071 3073:6143 6145:9215 9217:12287 12289:15359 15361:16384" s="272" customFormat="1" x14ac:dyDescent="0.25">
      <c r="A9" s="273"/>
      <c r="B9" s="274" t="s">
        <v>429</v>
      </c>
      <c r="C9" s="275" t="s">
        <v>222</v>
      </c>
      <c r="D9" s="275">
        <v>26</v>
      </c>
      <c r="E9" s="533"/>
      <c r="F9" s="276">
        <f>ROUND(E9*D9,2)</f>
        <v>0</v>
      </c>
    </row>
    <row r="10" spans="1:3071 3073:6143 6145:9215 9217:12287 12289:15359 15361:16384" s="272" customFormat="1" x14ac:dyDescent="0.25">
      <c r="A10" s="273"/>
      <c r="B10" s="274"/>
      <c r="C10" s="275"/>
      <c r="D10" s="275"/>
      <c r="E10" s="263"/>
    </row>
    <row r="11" spans="1:3071 3073:6143 6145:9215 9217:12287 12289:15359 15361:16384" s="272" customFormat="1" x14ac:dyDescent="0.25">
      <c r="A11" s="273"/>
      <c r="B11" s="274"/>
      <c r="C11" s="277"/>
      <c r="D11" s="278"/>
      <c r="E11" s="263"/>
    </row>
    <row r="12" spans="1:3071 3073:6143 6145:9215 9217:12287 12289:15359 15361:16384" s="272" customFormat="1" ht="41.4" x14ac:dyDescent="0.25">
      <c r="A12" s="269">
        <f>IF(ISTEXT(B12),MAX($A$1:$A11)+1,"")</f>
        <v>2</v>
      </c>
      <c r="B12" s="279" t="s">
        <v>575</v>
      </c>
      <c r="D12" s="275"/>
      <c r="E12" s="263"/>
    </row>
    <row r="13" spans="1:3071 3073:6143 6145:9215 9217:12287 12289:15359 15361:16384" s="272" customFormat="1" x14ac:dyDescent="0.25">
      <c r="A13" s="273"/>
      <c r="B13" s="274" t="s">
        <v>430</v>
      </c>
      <c r="C13" s="275" t="s">
        <v>344</v>
      </c>
      <c r="D13" s="275">
        <v>7</v>
      </c>
      <c r="E13" s="533"/>
      <c r="F13" s="276">
        <f>ROUND(E13*D13,2)</f>
        <v>0</v>
      </c>
    </row>
    <row r="14" spans="1:3071 3073:6143 6145:9215 9217:12287 12289:15359 15361:16384" s="272" customFormat="1" x14ac:dyDescent="0.25">
      <c r="A14" s="273"/>
      <c r="B14" s="274"/>
      <c r="C14" s="275"/>
      <c r="D14" s="275"/>
      <c r="E14" s="263"/>
    </row>
    <row r="15" spans="1:3071 3073:6143 6145:9215 9217:12287 12289:15359 15361:16384" s="272" customFormat="1" x14ac:dyDescent="0.25">
      <c r="A15" s="273"/>
      <c r="B15" s="280"/>
      <c r="C15" s="270"/>
      <c r="D15" s="271"/>
      <c r="E15" s="263"/>
    </row>
    <row r="16" spans="1:3071 3073:6143 6145:9215 9217:12287 12289:15359 15361:16384" s="272" customFormat="1" ht="27.6" x14ac:dyDescent="0.25">
      <c r="A16" s="269">
        <f>IF(ISTEXT(B16),MAX($A$1:$A15)+1,"")</f>
        <v>3</v>
      </c>
      <c r="B16" s="279" t="s">
        <v>576</v>
      </c>
      <c r="D16" s="275"/>
      <c r="E16" s="263"/>
    </row>
    <row r="17" spans="1:6" s="272" customFormat="1" x14ac:dyDescent="0.25">
      <c r="A17" s="273"/>
      <c r="B17" s="274" t="s">
        <v>430</v>
      </c>
      <c r="C17" s="275" t="s">
        <v>344</v>
      </c>
      <c r="D17" s="275">
        <v>1</v>
      </c>
      <c r="E17" s="533"/>
      <c r="F17" s="276">
        <f>ROUND(E17*D17,2)</f>
        <v>0</v>
      </c>
    </row>
    <row r="18" spans="1:6" s="272" customFormat="1" x14ac:dyDescent="0.25">
      <c r="A18" s="273"/>
      <c r="B18" s="274"/>
      <c r="C18" s="275"/>
      <c r="D18" s="275"/>
      <c r="E18" s="263"/>
    </row>
    <row r="19" spans="1:6" s="272" customFormat="1" x14ac:dyDescent="0.25">
      <c r="A19" s="273"/>
      <c r="B19" s="280"/>
      <c r="C19" s="270"/>
      <c r="D19" s="271"/>
      <c r="E19" s="263"/>
    </row>
    <row r="20" spans="1:6" s="272" customFormat="1" ht="55.2" x14ac:dyDescent="0.25">
      <c r="A20" s="269">
        <f>IF(ISTEXT(B20),MAX($A$1:$A19)+1,"")</f>
        <v>4</v>
      </c>
      <c r="B20" s="262" t="s">
        <v>577</v>
      </c>
      <c r="C20" s="270"/>
      <c r="D20" s="271"/>
      <c r="E20" s="263"/>
    </row>
    <row r="21" spans="1:6" s="283" customFormat="1" x14ac:dyDescent="0.25">
      <c r="A21" s="281"/>
      <c r="B21" s="282" t="s">
        <v>432</v>
      </c>
      <c r="C21" s="275" t="s">
        <v>344</v>
      </c>
      <c r="D21" s="275">
        <v>1</v>
      </c>
      <c r="E21" s="533"/>
      <c r="F21" s="276">
        <f>ROUND(E21*D21,2)</f>
        <v>0</v>
      </c>
    </row>
    <row r="22" spans="1:6" s="283" customFormat="1" x14ac:dyDescent="0.25">
      <c r="A22" s="281"/>
      <c r="B22" s="282"/>
      <c r="C22" s="275"/>
      <c r="D22" s="275"/>
      <c r="E22" s="263"/>
    </row>
    <row r="23" spans="1:6" s="283" customFormat="1" x14ac:dyDescent="0.25">
      <c r="A23" s="281"/>
      <c r="B23" s="284"/>
      <c r="C23" s="285"/>
      <c r="D23" s="286"/>
      <c r="E23" s="263"/>
    </row>
    <row r="24" spans="1:6" ht="82.8" x14ac:dyDescent="0.25">
      <c r="A24" s="269">
        <f>IF(ISTEXT(B24),MAX($A$1:$A23)+1,"")</f>
        <v>5</v>
      </c>
      <c r="B24" s="262" t="s">
        <v>578</v>
      </c>
      <c r="C24" s="251" t="s">
        <v>44</v>
      </c>
      <c r="D24" s="287">
        <v>1</v>
      </c>
      <c r="E24" s="533"/>
      <c r="F24" s="276">
        <f>ROUND(E24*D24,2)</f>
        <v>0</v>
      </c>
    </row>
    <row r="25" spans="1:6" x14ac:dyDescent="0.25">
      <c r="C25" s="288"/>
      <c r="D25" s="288"/>
      <c r="E25" s="538"/>
      <c r="F25" s="539"/>
    </row>
    <row r="26" spans="1:6" x14ac:dyDescent="0.25">
      <c r="C26" s="288"/>
      <c r="D26" s="288"/>
      <c r="E26" s="538"/>
      <c r="F26" s="539"/>
    </row>
    <row r="27" spans="1:6" ht="55.2" x14ac:dyDescent="0.25">
      <c r="A27" s="269">
        <f>IF(ISTEXT(B27),MAX($A$1:$A26)+1,"")</f>
        <v>6</v>
      </c>
      <c r="B27" s="262" t="s">
        <v>579</v>
      </c>
      <c r="C27" s="251" t="s">
        <v>44</v>
      </c>
      <c r="D27" s="287">
        <v>1</v>
      </c>
      <c r="E27" s="533"/>
      <c r="F27" s="276">
        <f>ROUND(E27*D27,2)</f>
        <v>0</v>
      </c>
    </row>
    <row r="28" spans="1:6" x14ac:dyDescent="0.25">
      <c r="C28" s="288"/>
      <c r="D28" s="288"/>
      <c r="E28" s="538"/>
      <c r="F28" s="539"/>
    </row>
    <row r="29" spans="1:6" x14ac:dyDescent="0.25">
      <c r="C29" s="288"/>
      <c r="D29" s="288"/>
      <c r="E29" s="538"/>
      <c r="F29" s="539"/>
    </row>
    <row r="30" spans="1:6" s="272" customFormat="1" ht="55.2" x14ac:dyDescent="0.25">
      <c r="A30" s="269">
        <f>IF(ISTEXT(B30),MAX($A$1:$A29)+1,"")</f>
        <v>7</v>
      </c>
      <c r="B30" s="289" t="s">
        <v>580</v>
      </c>
      <c r="C30" s="290" t="s">
        <v>222</v>
      </c>
      <c r="D30" s="291">
        <f>D9</f>
        <v>26</v>
      </c>
      <c r="E30" s="533"/>
      <c r="F30" s="276">
        <f>ROUND(E30*D30,2)</f>
        <v>0</v>
      </c>
    </row>
    <row r="31" spans="1:6" s="272" customFormat="1" x14ac:dyDescent="0.25">
      <c r="A31" s="292"/>
      <c r="B31" s="289"/>
      <c r="C31" s="290"/>
      <c r="D31" s="291"/>
      <c r="E31" s="263"/>
    </row>
    <row r="32" spans="1:6" s="272" customFormat="1" x14ac:dyDescent="0.25">
      <c r="A32" s="292"/>
      <c r="B32" s="289"/>
      <c r="C32" s="290"/>
      <c r="D32" s="291"/>
      <c r="E32" s="263"/>
    </row>
    <row r="33" spans="1:6" s="294" customFormat="1" ht="165.6" x14ac:dyDescent="0.25">
      <c r="A33" s="269">
        <f>IF(ISTEXT(B33),MAX($A$1:$A32)+1,"")</f>
        <v>8</v>
      </c>
      <c r="B33" s="262" t="s">
        <v>581</v>
      </c>
      <c r="C33" s="293"/>
      <c r="E33" s="538"/>
      <c r="F33" s="539"/>
    </row>
    <row r="34" spans="1:6" s="272" customFormat="1" ht="27.6" x14ac:dyDescent="0.25">
      <c r="A34" s="292"/>
      <c r="B34" s="295" t="s">
        <v>433</v>
      </c>
      <c r="C34" s="296" t="s">
        <v>24</v>
      </c>
      <c r="D34" s="297">
        <v>2</v>
      </c>
      <c r="E34" s="533"/>
      <c r="F34" s="276">
        <f>ROUND(E34*D34,2)</f>
        <v>0</v>
      </c>
    </row>
    <row r="35" spans="1:6" s="272" customFormat="1" x14ac:dyDescent="0.25">
      <c r="A35" s="292"/>
      <c r="B35" s="295"/>
      <c r="C35" s="296"/>
      <c r="D35" s="297"/>
      <c r="E35" s="263"/>
    </row>
    <row r="36" spans="1:6" s="272" customFormat="1" x14ac:dyDescent="0.25">
      <c r="A36" s="292"/>
      <c r="B36" s="289"/>
      <c r="C36" s="290"/>
      <c r="D36" s="291"/>
      <c r="E36" s="263"/>
    </row>
    <row r="37" spans="1:6" ht="27.6" x14ac:dyDescent="0.25">
      <c r="A37" s="264" t="s">
        <v>434</v>
      </c>
      <c r="B37" s="265" t="s">
        <v>435</v>
      </c>
      <c r="C37" s="266"/>
      <c r="D37" s="266"/>
      <c r="E37" s="266"/>
      <c r="F37" s="266"/>
    </row>
    <row r="38" spans="1:6" x14ac:dyDescent="0.25">
      <c r="B38" s="267"/>
      <c r="C38" s="268"/>
      <c r="D38" s="268"/>
    </row>
    <row r="39" spans="1:6" s="272" customFormat="1" ht="41.4" x14ac:dyDescent="0.25">
      <c r="A39" s="269">
        <f>IF(ISTEXT(B39),MAX($A$1:$A38)+1,"")</f>
        <v>9</v>
      </c>
      <c r="B39" s="262" t="s">
        <v>582</v>
      </c>
      <c r="C39" s="270"/>
      <c r="D39" s="271"/>
      <c r="E39" s="263"/>
    </row>
    <row r="40" spans="1:6" s="272" customFormat="1" x14ac:dyDescent="0.25">
      <c r="A40" s="273"/>
      <c r="B40" s="274" t="s">
        <v>436</v>
      </c>
      <c r="C40" s="275" t="s">
        <v>222</v>
      </c>
      <c r="D40" s="275">
        <v>10</v>
      </c>
      <c r="E40" s="533"/>
      <c r="F40" s="276">
        <f>ROUND(E40*D40,2)</f>
        <v>0</v>
      </c>
    </row>
    <row r="41" spans="1:6" s="272" customFormat="1" x14ac:dyDescent="0.25">
      <c r="A41" s="273"/>
      <c r="B41" s="274"/>
      <c r="C41" s="275"/>
      <c r="D41" s="275"/>
      <c r="E41" s="263"/>
    </row>
    <row r="42" spans="1:6" s="272" customFormat="1" x14ac:dyDescent="0.25">
      <c r="A42" s="273"/>
      <c r="B42" s="274"/>
      <c r="C42" s="277"/>
      <c r="D42" s="278"/>
      <c r="E42" s="263"/>
    </row>
    <row r="43" spans="1:6" s="272" customFormat="1" ht="41.4" x14ac:dyDescent="0.25">
      <c r="A43" s="269">
        <f>IF(ISTEXT(B43),MAX($A$1:$A42)+1,"")</f>
        <v>10</v>
      </c>
      <c r="B43" s="279" t="s">
        <v>583</v>
      </c>
      <c r="D43" s="275"/>
      <c r="E43" s="263"/>
    </row>
    <row r="44" spans="1:6" s="272" customFormat="1" x14ac:dyDescent="0.25">
      <c r="A44" s="273"/>
      <c r="B44" s="274" t="s">
        <v>437</v>
      </c>
      <c r="C44" s="275" t="s">
        <v>344</v>
      </c>
      <c r="D44" s="275">
        <v>5</v>
      </c>
      <c r="E44" s="533"/>
      <c r="F44" s="276">
        <f>ROUND(E44*D44,2)</f>
        <v>0</v>
      </c>
    </row>
    <row r="45" spans="1:6" s="272" customFormat="1" x14ac:dyDescent="0.25">
      <c r="A45" s="273"/>
      <c r="B45" s="274"/>
      <c r="C45" s="275"/>
      <c r="D45" s="275"/>
      <c r="E45" s="263"/>
    </row>
    <row r="46" spans="1:6" s="272" customFormat="1" x14ac:dyDescent="0.25">
      <c r="A46" s="273"/>
      <c r="B46" s="280"/>
      <c r="C46" s="270"/>
      <c r="D46" s="271"/>
      <c r="E46" s="263"/>
    </row>
    <row r="47" spans="1:6" s="272" customFormat="1" ht="41.4" x14ac:dyDescent="0.25">
      <c r="A47" s="269">
        <f>IF(ISTEXT(B47),MAX($A$1:$A46)+1,"")</f>
        <v>11</v>
      </c>
      <c r="B47" s="279" t="s">
        <v>584</v>
      </c>
      <c r="D47" s="275"/>
      <c r="E47" s="263"/>
    </row>
    <row r="48" spans="1:6" s="272" customFormat="1" x14ac:dyDescent="0.25">
      <c r="A48" s="273"/>
      <c r="B48" s="274" t="s">
        <v>437</v>
      </c>
      <c r="C48" s="275" t="s">
        <v>344</v>
      </c>
      <c r="D48" s="275">
        <v>1</v>
      </c>
      <c r="E48" s="533"/>
      <c r="F48" s="276">
        <f>ROUND(E48*D48,2)</f>
        <v>0</v>
      </c>
    </row>
    <row r="49" spans="1:6" s="272" customFormat="1" x14ac:dyDescent="0.25">
      <c r="A49" s="273"/>
      <c r="B49" s="274"/>
      <c r="C49" s="275"/>
      <c r="D49" s="275"/>
      <c r="E49" s="263"/>
    </row>
    <row r="50" spans="1:6" s="272" customFormat="1" x14ac:dyDescent="0.25">
      <c r="A50" s="273"/>
      <c r="B50" s="280"/>
      <c r="C50" s="270"/>
      <c r="D50" s="271"/>
      <c r="E50" s="263"/>
    </row>
    <row r="51" spans="1:6" s="272" customFormat="1" ht="41.4" x14ac:dyDescent="0.25">
      <c r="A51" s="269">
        <f>IF(ISTEXT(B51),MAX($A$1:$A50)+1,"")</f>
        <v>12</v>
      </c>
      <c r="B51" s="262" t="s">
        <v>585</v>
      </c>
      <c r="C51" s="270"/>
      <c r="D51" s="271"/>
      <c r="E51" s="263"/>
    </row>
    <row r="52" spans="1:6" s="272" customFormat="1" x14ac:dyDescent="0.25">
      <c r="A52" s="273"/>
      <c r="B52" s="280" t="s">
        <v>431</v>
      </c>
      <c r="C52" s="270"/>
      <c r="D52" s="271"/>
      <c r="E52" s="263"/>
    </row>
    <row r="53" spans="1:6" s="283" customFormat="1" x14ac:dyDescent="0.25">
      <c r="A53" s="281"/>
      <c r="B53" s="282" t="s">
        <v>438</v>
      </c>
      <c r="C53" s="275" t="s">
        <v>344</v>
      </c>
      <c r="D53" s="275">
        <v>1</v>
      </c>
      <c r="E53" s="533"/>
      <c r="F53" s="276">
        <f>ROUND(E53*D53,2)</f>
        <v>0</v>
      </c>
    </row>
    <row r="54" spans="1:6" s="283" customFormat="1" x14ac:dyDescent="0.25">
      <c r="A54" s="281"/>
      <c r="B54" s="282"/>
      <c r="C54" s="275"/>
      <c r="D54" s="275"/>
      <c r="E54" s="263"/>
    </row>
    <row r="55" spans="1:6" s="283" customFormat="1" x14ac:dyDescent="0.25">
      <c r="A55" s="281"/>
      <c r="B55" s="284"/>
      <c r="C55" s="285"/>
      <c r="D55" s="286"/>
      <c r="E55" s="263"/>
    </row>
    <row r="56" spans="1:6" ht="82.8" x14ac:dyDescent="0.25">
      <c r="A56" s="269">
        <f>IF(ISTEXT(B56),MAX($A$1:$A55)+1,"")</f>
        <v>13</v>
      </c>
      <c r="B56" s="262" t="s">
        <v>578</v>
      </c>
      <c r="C56" s="251" t="s">
        <v>44</v>
      </c>
      <c r="D56" s="287">
        <v>1</v>
      </c>
      <c r="E56" s="533"/>
      <c r="F56" s="276">
        <f>ROUND(E56*D56,2)</f>
        <v>0</v>
      </c>
    </row>
    <row r="57" spans="1:6" x14ac:dyDescent="0.25">
      <c r="C57" s="288"/>
      <c r="D57" s="288"/>
      <c r="E57" s="538"/>
      <c r="F57" s="539"/>
    </row>
    <row r="58" spans="1:6" x14ac:dyDescent="0.25">
      <c r="C58" s="288"/>
      <c r="D58" s="288"/>
      <c r="E58" s="538"/>
      <c r="F58" s="539"/>
    </row>
    <row r="59" spans="1:6" ht="55.2" x14ac:dyDescent="0.25">
      <c r="A59" s="269">
        <f>IF(ISTEXT(B59),MAX($A$1:$A58)+1,"")</f>
        <v>14</v>
      </c>
      <c r="B59" s="262" t="s">
        <v>579</v>
      </c>
      <c r="C59" s="251" t="s">
        <v>44</v>
      </c>
      <c r="D59" s="287">
        <v>1</v>
      </c>
      <c r="E59" s="533"/>
      <c r="F59" s="276">
        <f>ROUND(E59*D59,2)</f>
        <v>0</v>
      </c>
    </row>
    <row r="60" spans="1:6" x14ac:dyDescent="0.25">
      <c r="C60" s="288"/>
      <c r="D60" s="288"/>
      <c r="E60" s="538"/>
      <c r="F60" s="539"/>
    </row>
    <row r="61" spans="1:6" x14ac:dyDescent="0.25">
      <c r="C61" s="288"/>
      <c r="D61" s="288"/>
      <c r="E61" s="538"/>
      <c r="F61" s="539"/>
    </row>
    <row r="62" spans="1:6" s="272" customFormat="1" ht="55.2" x14ac:dyDescent="0.25">
      <c r="A62" s="269">
        <f>IF(ISTEXT(B62),MAX($A$1:$A61)+1,"")</f>
        <v>15</v>
      </c>
      <c r="B62" s="289" t="s">
        <v>580</v>
      </c>
      <c r="C62" s="290" t="s">
        <v>222</v>
      </c>
      <c r="D62" s="291">
        <f>D40</f>
        <v>10</v>
      </c>
      <c r="E62" s="533"/>
      <c r="F62" s="276">
        <f>ROUND(E62*D62,2)</f>
        <v>0</v>
      </c>
    </row>
    <row r="63" spans="1:6" s="272" customFormat="1" x14ac:dyDescent="0.25">
      <c r="A63" s="292"/>
      <c r="B63" s="289"/>
      <c r="C63" s="290"/>
      <c r="D63" s="291"/>
      <c r="E63" s="263"/>
    </row>
    <row r="64" spans="1:6" s="272" customFormat="1" x14ac:dyDescent="0.25">
      <c r="A64" s="292"/>
      <c r="B64" s="289"/>
      <c r="C64" s="290"/>
      <c r="D64" s="291"/>
      <c r="E64" s="263"/>
    </row>
    <row r="65" spans="1:6" s="294" customFormat="1" ht="165.6" x14ac:dyDescent="0.25">
      <c r="A65" s="269">
        <f>IF(ISTEXT(B65),MAX($A$1:$A64)+1,"")</f>
        <v>16</v>
      </c>
      <c r="B65" s="262" t="s">
        <v>581</v>
      </c>
      <c r="C65" s="293"/>
      <c r="E65" s="538"/>
      <c r="F65" s="539"/>
    </row>
    <row r="66" spans="1:6" s="294" customFormat="1" x14ac:dyDescent="0.25">
      <c r="A66" s="298"/>
      <c r="B66" s="274"/>
      <c r="E66" s="538"/>
      <c r="F66" s="539"/>
    </row>
    <row r="67" spans="1:6" s="272" customFormat="1" ht="27.6" x14ac:dyDescent="0.25">
      <c r="A67" s="292"/>
      <c r="B67" s="295" t="s">
        <v>433</v>
      </c>
      <c r="C67" s="296" t="s">
        <v>24</v>
      </c>
      <c r="D67" s="297">
        <v>2</v>
      </c>
      <c r="E67" s="533"/>
      <c r="F67" s="276">
        <f>ROUND(E67*D67,2)</f>
        <v>0</v>
      </c>
    </row>
    <row r="68" spans="1:6" s="272" customFormat="1" x14ac:dyDescent="0.25">
      <c r="A68" s="292"/>
      <c r="B68" s="295"/>
      <c r="C68" s="296"/>
      <c r="D68" s="297"/>
      <c r="E68" s="263"/>
    </row>
    <row r="69" spans="1:6" s="272" customFormat="1" x14ac:dyDescent="0.25">
      <c r="A69" s="292"/>
      <c r="B69" s="289"/>
      <c r="C69" s="290"/>
      <c r="D69" s="291"/>
      <c r="E69" s="263"/>
    </row>
    <row r="70" spans="1:6" ht="27.6" x14ac:dyDescent="0.25">
      <c r="A70" s="264" t="s">
        <v>434</v>
      </c>
      <c r="B70" s="265" t="s">
        <v>439</v>
      </c>
      <c r="C70" s="266"/>
      <c r="D70" s="266"/>
      <c r="E70" s="266"/>
      <c r="F70" s="266"/>
    </row>
    <row r="71" spans="1:6" x14ac:dyDescent="0.25">
      <c r="B71" s="267"/>
      <c r="C71" s="268"/>
      <c r="D71" s="268"/>
    </row>
    <row r="72" spans="1:6" s="272" customFormat="1" ht="26.25" customHeight="1" x14ac:dyDescent="0.25">
      <c r="A72" s="269">
        <f>IF(ISTEXT(B72),MAX($A$1:$A71)+1,"")</f>
        <v>17</v>
      </c>
      <c r="B72" s="262" t="s">
        <v>582</v>
      </c>
      <c r="C72" s="270"/>
      <c r="D72" s="271"/>
      <c r="E72" s="263"/>
    </row>
    <row r="73" spans="1:6" s="272" customFormat="1" x14ac:dyDescent="0.25">
      <c r="A73" s="273"/>
      <c r="B73" s="274" t="s">
        <v>429</v>
      </c>
      <c r="C73" s="275" t="s">
        <v>222</v>
      </c>
      <c r="D73" s="275">
        <v>34</v>
      </c>
      <c r="E73" s="533"/>
      <c r="F73" s="276">
        <f>ROUND(E73*D73,2)</f>
        <v>0</v>
      </c>
    </row>
    <row r="74" spans="1:6" s="272" customFormat="1" x14ac:dyDescent="0.25">
      <c r="A74" s="273"/>
      <c r="B74" s="274"/>
      <c r="C74" s="275"/>
      <c r="D74" s="275"/>
      <c r="E74" s="263"/>
    </row>
    <row r="75" spans="1:6" s="272" customFormat="1" x14ac:dyDescent="0.25">
      <c r="A75" s="273"/>
      <c r="B75" s="274"/>
      <c r="C75" s="277"/>
      <c r="D75" s="278"/>
      <c r="E75" s="263"/>
    </row>
    <row r="76" spans="1:6" s="272" customFormat="1" ht="41.4" x14ac:dyDescent="0.25">
      <c r="A76" s="269">
        <f>IF(ISTEXT(B76),MAX($A$1:$A75)+1,"")</f>
        <v>18</v>
      </c>
      <c r="B76" s="279" t="s">
        <v>586</v>
      </c>
      <c r="D76" s="275"/>
      <c r="E76" s="263"/>
    </row>
    <row r="77" spans="1:6" s="272" customFormat="1" x14ac:dyDescent="0.25">
      <c r="A77" s="273"/>
      <c r="B77" s="274" t="s">
        <v>430</v>
      </c>
      <c r="C77" s="275" t="s">
        <v>344</v>
      </c>
      <c r="D77" s="275">
        <v>7</v>
      </c>
      <c r="E77" s="533"/>
      <c r="F77" s="276">
        <f>ROUND(E77*D77,2)</f>
        <v>0</v>
      </c>
    </row>
    <row r="78" spans="1:6" s="272" customFormat="1" x14ac:dyDescent="0.25">
      <c r="A78" s="273"/>
      <c r="B78" s="274"/>
      <c r="C78" s="275"/>
      <c r="D78" s="275"/>
      <c r="E78" s="263"/>
    </row>
    <row r="79" spans="1:6" s="272" customFormat="1" x14ac:dyDescent="0.25">
      <c r="A79" s="273"/>
      <c r="B79" s="280"/>
      <c r="C79" s="270"/>
      <c r="D79" s="271"/>
      <c r="E79" s="263"/>
    </row>
    <row r="80" spans="1:6" s="272" customFormat="1" ht="41.4" x14ac:dyDescent="0.25">
      <c r="A80" s="269">
        <f>IF(ISTEXT(B80),MAX($A$1:$A79)+1,"")</f>
        <v>19</v>
      </c>
      <c r="B80" s="279" t="s">
        <v>584</v>
      </c>
      <c r="D80" s="275"/>
      <c r="E80" s="263"/>
    </row>
    <row r="81" spans="1:6" s="272" customFormat="1" x14ac:dyDescent="0.25">
      <c r="A81" s="273"/>
      <c r="B81" s="274" t="s">
        <v>430</v>
      </c>
      <c r="C81" s="275" t="s">
        <v>344</v>
      </c>
      <c r="D81" s="275">
        <v>1</v>
      </c>
      <c r="E81" s="533"/>
      <c r="F81" s="276">
        <f>ROUND(E81*D81,2)</f>
        <v>0</v>
      </c>
    </row>
    <row r="82" spans="1:6" s="272" customFormat="1" x14ac:dyDescent="0.25">
      <c r="A82" s="273"/>
      <c r="B82" s="274"/>
      <c r="C82" s="275"/>
      <c r="D82" s="275"/>
      <c r="E82" s="263"/>
    </row>
    <row r="83" spans="1:6" s="272" customFormat="1" x14ac:dyDescent="0.25">
      <c r="A83" s="273"/>
      <c r="B83" s="280"/>
      <c r="C83" s="270"/>
      <c r="D83" s="271"/>
      <c r="E83" s="263"/>
    </row>
    <row r="84" spans="1:6" s="272" customFormat="1" ht="55.2" x14ac:dyDescent="0.25">
      <c r="A84" s="269">
        <f>IF(ISTEXT(B84),MAX($A$1:$A83)+1,"")</f>
        <v>20</v>
      </c>
      <c r="B84" s="262" t="s">
        <v>587</v>
      </c>
      <c r="C84" s="270"/>
      <c r="D84" s="271"/>
      <c r="E84" s="263"/>
    </row>
    <row r="85" spans="1:6" s="283" customFormat="1" x14ac:dyDescent="0.25">
      <c r="A85" s="281"/>
      <c r="B85" s="282" t="s">
        <v>432</v>
      </c>
      <c r="C85" s="275" t="s">
        <v>344</v>
      </c>
      <c r="D85" s="275">
        <v>1</v>
      </c>
      <c r="E85" s="533"/>
      <c r="F85" s="276">
        <f>ROUND(E85*D85,2)</f>
        <v>0</v>
      </c>
    </row>
    <row r="86" spans="1:6" s="283" customFormat="1" x14ac:dyDescent="0.25">
      <c r="A86" s="281"/>
      <c r="B86" s="282"/>
      <c r="C86" s="275"/>
      <c r="D86" s="275"/>
      <c r="E86" s="263"/>
    </row>
    <row r="87" spans="1:6" s="283" customFormat="1" x14ac:dyDescent="0.25">
      <c r="A87" s="281"/>
      <c r="B87" s="284"/>
      <c r="C87" s="285"/>
      <c r="D87" s="286"/>
      <c r="E87" s="263"/>
    </row>
    <row r="88" spans="1:6" ht="82.8" x14ac:dyDescent="0.25">
      <c r="A88" s="269">
        <f>IF(ISTEXT(B88),MAX($A$1:$A87)+1,"")</f>
        <v>21</v>
      </c>
      <c r="B88" s="262" t="s">
        <v>578</v>
      </c>
      <c r="C88" s="251" t="s">
        <v>44</v>
      </c>
      <c r="D88" s="287">
        <v>1</v>
      </c>
      <c r="E88" s="533"/>
      <c r="F88" s="276">
        <f>ROUND(E88*D88,2)</f>
        <v>0</v>
      </c>
    </row>
    <row r="89" spans="1:6" x14ac:dyDescent="0.25">
      <c r="C89" s="288"/>
      <c r="D89" s="288"/>
      <c r="F89" s="263"/>
    </row>
    <row r="90" spans="1:6" x14ac:dyDescent="0.25">
      <c r="C90" s="288"/>
      <c r="D90" s="288"/>
      <c r="F90" s="263"/>
    </row>
    <row r="91" spans="1:6" ht="55.2" x14ac:dyDescent="0.25">
      <c r="A91" s="269">
        <f>IF(ISTEXT(B91),MAX($A$1:$A90)+1,"")</f>
        <v>22</v>
      </c>
      <c r="B91" s="262" t="s">
        <v>579</v>
      </c>
      <c r="C91" s="251" t="s">
        <v>44</v>
      </c>
      <c r="D91" s="287">
        <v>1</v>
      </c>
      <c r="E91" s="533"/>
      <c r="F91" s="276">
        <f>ROUND(E91*D91,2)</f>
        <v>0</v>
      </c>
    </row>
    <row r="92" spans="1:6" x14ac:dyDescent="0.25">
      <c r="C92" s="288"/>
      <c r="D92" s="288"/>
      <c r="F92" s="263"/>
    </row>
    <row r="93" spans="1:6" x14ac:dyDescent="0.25">
      <c r="C93" s="288"/>
      <c r="D93" s="288"/>
      <c r="F93" s="263"/>
    </row>
    <row r="94" spans="1:6" s="272" customFormat="1" ht="55.2" x14ac:dyDescent="0.25">
      <c r="A94" s="269">
        <f>IF(ISTEXT(B94),MAX($A$1:$A93)+1,"")</f>
        <v>23</v>
      </c>
      <c r="B94" s="289" t="s">
        <v>580</v>
      </c>
      <c r="C94" s="290" t="s">
        <v>222</v>
      </c>
      <c r="D94" s="291">
        <f>D73</f>
        <v>34</v>
      </c>
      <c r="E94" s="533"/>
      <c r="F94" s="276">
        <f>ROUND(E94*D94,2)</f>
        <v>0</v>
      </c>
    </row>
    <row r="95" spans="1:6" s="272" customFormat="1" x14ac:dyDescent="0.25">
      <c r="A95" s="292"/>
      <c r="B95" s="289"/>
      <c r="C95" s="290"/>
      <c r="D95" s="291"/>
      <c r="E95" s="263"/>
    </row>
    <row r="96" spans="1:6" s="272" customFormat="1" x14ac:dyDescent="0.25">
      <c r="A96" s="292"/>
      <c r="B96" s="289"/>
      <c r="C96" s="290"/>
      <c r="D96" s="291"/>
      <c r="E96" s="263"/>
    </row>
    <row r="97" spans="1:6" s="294" customFormat="1" ht="132.6" customHeight="1" x14ac:dyDescent="0.25">
      <c r="A97" s="269">
        <f>IF(ISTEXT(B97),MAX($A$1:$A96)+1,"")</f>
        <v>24</v>
      </c>
      <c r="B97" s="262" t="s">
        <v>581</v>
      </c>
      <c r="C97" s="293"/>
      <c r="E97" s="538"/>
      <c r="F97" s="539"/>
    </row>
    <row r="98" spans="1:6" s="272" customFormat="1" ht="27.6" x14ac:dyDescent="0.25">
      <c r="A98" s="292"/>
      <c r="B98" s="295" t="s">
        <v>433</v>
      </c>
      <c r="C98" s="296" t="s">
        <v>24</v>
      </c>
      <c r="D98" s="297">
        <v>2</v>
      </c>
      <c r="E98" s="533"/>
      <c r="F98" s="276">
        <f>ROUND(E98*D98,2)</f>
        <v>0</v>
      </c>
    </row>
    <row r="99" spans="1:6" s="272" customFormat="1" x14ac:dyDescent="0.25">
      <c r="A99" s="292"/>
      <c r="B99" s="295"/>
      <c r="C99" s="296"/>
      <c r="D99" s="297"/>
      <c r="E99" s="263"/>
    </row>
    <row r="100" spans="1:6" ht="27.6" x14ac:dyDescent="0.25">
      <c r="A100" s="264" t="s">
        <v>440</v>
      </c>
      <c r="B100" s="299" t="s">
        <v>564</v>
      </c>
      <c r="C100" s="300"/>
      <c r="D100" s="300"/>
    </row>
    <row r="101" spans="1:6" x14ac:dyDescent="0.25">
      <c r="A101" s="281"/>
      <c r="B101" s="301"/>
      <c r="C101" s="302"/>
      <c r="D101" s="302"/>
    </row>
    <row r="102" spans="1:6" s="248" customFormat="1" ht="27.6" x14ac:dyDescent="0.25">
      <c r="A102" s="303">
        <f>IF(ISTEXT(B102),MAX($A$1:$A101)+1,"")</f>
        <v>25</v>
      </c>
      <c r="B102" s="304" t="s">
        <v>574</v>
      </c>
      <c r="C102" s="249"/>
      <c r="D102" s="305"/>
      <c r="E102" s="263"/>
    </row>
    <row r="103" spans="1:6" s="248" customFormat="1" x14ac:dyDescent="0.25">
      <c r="A103" s="306"/>
      <c r="B103" s="307" t="s">
        <v>565</v>
      </c>
      <c r="C103" s="249"/>
      <c r="D103" s="305"/>
      <c r="E103" s="263"/>
    </row>
    <row r="104" spans="1:6" s="248" customFormat="1" x14ac:dyDescent="0.25">
      <c r="A104" s="306"/>
      <c r="B104" s="304"/>
      <c r="C104" s="249"/>
      <c r="D104" s="305"/>
      <c r="E104" s="263"/>
    </row>
    <row r="105" spans="1:6" s="248" customFormat="1" x14ac:dyDescent="0.25">
      <c r="A105" s="306"/>
      <c r="B105" s="307" t="s">
        <v>566</v>
      </c>
      <c r="C105" s="308" t="s">
        <v>222</v>
      </c>
      <c r="D105" s="308">
        <v>8</v>
      </c>
      <c r="E105" s="533"/>
      <c r="F105" s="276">
        <f t="shared" ref="F105" si="0">E105*D105</f>
        <v>0</v>
      </c>
    </row>
    <row r="106" spans="1:6" s="248" customFormat="1" x14ac:dyDescent="0.25">
      <c r="A106" s="306"/>
      <c r="B106" s="307"/>
      <c r="C106" s="308"/>
      <c r="D106" s="308"/>
      <c r="E106" s="263"/>
    </row>
    <row r="107" spans="1:6" s="248" customFormat="1" x14ac:dyDescent="0.25">
      <c r="A107" s="306"/>
      <c r="B107" s="307"/>
      <c r="C107" s="309"/>
      <c r="D107" s="310"/>
      <c r="E107" s="263"/>
    </row>
    <row r="108" spans="1:6" s="248" customFormat="1" ht="27.6" x14ac:dyDescent="0.25">
      <c r="A108" s="303">
        <f>IF(ISTEXT(B108),MAX($A$1:$A107)+1,"")</f>
        <v>26</v>
      </c>
      <c r="B108" s="304" t="s">
        <v>588</v>
      </c>
      <c r="D108" s="308"/>
      <c r="E108" s="263"/>
    </row>
    <row r="109" spans="1:6" s="248" customFormat="1" x14ac:dyDescent="0.25">
      <c r="A109" s="306"/>
      <c r="B109" s="304"/>
      <c r="C109" s="308"/>
      <c r="D109" s="308"/>
      <c r="E109" s="263"/>
    </row>
    <row r="110" spans="1:6" s="248" customFormat="1" x14ac:dyDescent="0.25">
      <c r="A110" s="306"/>
      <c r="B110" s="307" t="s">
        <v>567</v>
      </c>
      <c r="C110" s="308" t="s">
        <v>344</v>
      </c>
      <c r="D110" s="308">
        <v>4</v>
      </c>
      <c r="E110" s="533"/>
      <c r="F110" s="276">
        <f t="shared" ref="F110" si="1">E110*D110</f>
        <v>0</v>
      </c>
    </row>
    <row r="111" spans="1:6" s="248" customFormat="1" x14ac:dyDescent="0.25">
      <c r="A111" s="306"/>
      <c r="B111" s="307"/>
      <c r="C111" s="308"/>
      <c r="D111" s="308"/>
      <c r="E111" s="263"/>
    </row>
    <row r="112" spans="1:6" s="248" customFormat="1" x14ac:dyDescent="0.25">
      <c r="A112" s="306"/>
      <c r="B112" s="307"/>
      <c r="C112" s="249"/>
      <c r="D112" s="305"/>
      <c r="E112" s="263"/>
    </row>
    <row r="113" spans="1:7" s="248" customFormat="1" ht="55.2" x14ac:dyDescent="0.25">
      <c r="A113" s="303">
        <f>IF(ISTEXT(B113),MAX($A$1:$A112)+1,"")</f>
        <v>27</v>
      </c>
      <c r="B113" s="304" t="s">
        <v>589</v>
      </c>
      <c r="D113" s="308"/>
      <c r="E113" s="263"/>
    </row>
    <row r="114" spans="1:7" s="248" customFormat="1" x14ac:dyDescent="0.25">
      <c r="A114" s="306"/>
      <c r="B114" s="304"/>
      <c r="C114" s="308"/>
      <c r="D114" s="308"/>
      <c r="E114" s="263"/>
    </row>
    <row r="115" spans="1:7" s="248" customFormat="1" x14ac:dyDescent="0.25">
      <c r="A115" s="306"/>
      <c r="B115" s="307" t="s">
        <v>567</v>
      </c>
      <c r="C115" s="308" t="s">
        <v>344</v>
      </c>
      <c r="D115" s="308">
        <v>8</v>
      </c>
      <c r="E115" s="533"/>
      <c r="F115" s="276">
        <f t="shared" ref="F115" si="2">E115*D115</f>
        <v>0</v>
      </c>
    </row>
    <row r="116" spans="1:7" s="248" customFormat="1" x14ac:dyDescent="0.25">
      <c r="A116" s="306"/>
      <c r="B116" s="307"/>
      <c r="C116" s="308"/>
      <c r="D116" s="308"/>
      <c r="E116" s="263"/>
    </row>
    <row r="117" spans="1:7" s="248" customFormat="1" x14ac:dyDescent="0.25">
      <c r="A117" s="306"/>
      <c r="B117" s="307"/>
      <c r="C117" s="249"/>
      <c r="D117" s="305"/>
      <c r="E117" s="263"/>
    </row>
    <row r="118" spans="1:7" s="311" customFormat="1" ht="55.2" x14ac:dyDescent="0.25">
      <c r="A118" s="303">
        <f>IF(ISTEXT(B118),MAX($A$1:$A117)+1,"")</f>
        <v>28</v>
      </c>
      <c r="B118" s="279" t="s">
        <v>590</v>
      </c>
      <c r="C118" s="251" t="s">
        <v>44</v>
      </c>
      <c r="D118" s="251">
        <v>2</v>
      </c>
      <c r="E118" s="533"/>
      <c r="F118" s="276">
        <f t="shared" ref="F118:F121" si="3">E118*D118</f>
        <v>0</v>
      </c>
    </row>
    <row r="119" spans="1:7" s="311" customFormat="1" x14ac:dyDescent="0.25">
      <c r="A119" s="312"/>
      <c r="B119" s="307"/>
      <c r="C119" s="313"/>
      <c r="D119" s="255"/>
      <c r="E119" s="538"/>
      <c r="F119" s="539"/>
    </row>
    <row r="120" spans="1:7" s="311" customFormat="1" x14ac:dyDescent="0.25">
      <c r="A120" s="312"/>
      <c r="B120" s="307"/>
      <c r="C120" s="313"/>
      <c r="D120" s="313"/>
      <c r="E120" s="538"/>
      <c r="F120" s="539"/>
    </row>
    <row r="121" spans="1:7" s="248" customFormat="1" ht="55.2" x14ac:dyDescent="0.25">
      <c r="A121" s="303">
        <f>IF(ISTEXT(B121),MAX($A$1:$A120)+1,"")</f>
        <v>29</v>
      </c>
      <c r="B121" s="314" t="s">
        <v>580</v>
      </c>
      <c r="C121" s="315" t="s">
        <v>222</v>
      </c>
      <c r="D121" s="316">
        <f>D105</f>
        <v>8</v>
      </c>
      <c r="E121" s="533"/>
      <c r="F121" s="276">
        <f t="shared" si="3"/>
        <v>0</v>
      </c>
    </row>
    <row r="122" spans="1:7" s="248" customFormat="1" x14ac:dyDescent="0.25">
      <c r="A122" s="317"/>
      <c r="B122" s="314"/>
      <c r="C122" s="315"/>
      <c r="D122" s="316"/>
      <c r="E122" s="263"/>
    </row>
    <row r="123" spans="1:7" x14ac:dyDescent="0.25">
      <c r="A123" s="264" t="s">
        <v>568</v>
      </c>
      <c r="B123" s="265" t="s">
        <v>441</v>
      </c>
      <c r="C123" s="266"/>
      <c r="D123" s="266"/>
      <c r="E123" s="266"/>
      <c r="F123" s="266"/>
      <c r="G123" s="266"/>
    </row>
    <row r="124" spans="1:7" x14ac:dyDescent="0.25">
      <c r="B124" s="267"/>
      <c r="C124" s="268"/>
      <c r="D124" s="268"/>
    </row>
    <row r="125" spans="1:7" s="283" customFormat="1" ht="82.8" x14ac:dyDescent="0.25">
      <c r="A125" s="269">
        <f>IF(ISTEXT(B125),MAX($A$1:$A124)+1,"")</f>
        <v>30</v>
      </c>
      <c r="B125" s="262" t="s">
        <v>591</v>
      </c>
      <c r="C125" s="251"/>
      <c r="D125" s="252"/>
      <c r="E125" s="263"/>
      <c r="F125" s="286"/>
    </row>
    <row r="126" spans="1:7" s="283" customFormat="1" x14ac:dyDescent="0.25">
      <c r="A126" s="254"/>
      <c r="B126" s="280" t="s">
        <v>442</v>
      </c>
      <c r="C126" s="251"/>
      <c r="D126" s="252"/>
      <c r="E126" s="263"/>
      <c r="F126" s="286"/>
    </row>
    <row r="127" spans="1:7" ht="55.2" x14ac:dyDescent="0.25">
      <c r="B127" s="280" t="s">
        <v>443</v>
      </c>
      <c r="C127" s="251" t="s">
        <v>222</v>
      </c>
      <c r="D127" s="287">
        <v>8</v>
      </c>
      <c r="E127" s="533"/>
      <c r="F127" s="276">
        <f>ROUND(E127*D127,2)</f>
        <v>0</v>
      </c>
    </row>
    <row r="128" spans="1:7" s="322" customFormat="1" x14ac:dyDescent="0.25">
      <c r="A128" s="318"/>
      <c r="B128" s="319"/>
      <c r="C128" s="320"/>
      <c r="D128" s="321"/>
      <c r="E128" s="263"/>
      <c r="F128" s="263"/>
      <c r="G128" s="263"/>
    </row>
    <row r="129" spans="1:7" s="322" customFormat="1" x14ac:dyDescent="0.25">
      <c r="A129" s="318"/>
      <c r="B129" s="319"/>
      <c r="C129" s="320"/>
      <c r="D129" s="321"/>
      <c r="E129" s="263"/>
      <c r="F129" s="263"/>
      <c r="G129" s="263"/>
    </row>
    <row r="130" spans="1:7" s="322" customFormat="1" ht="41.4" x14ac:dyDescent="0.25">
      <c r="A130" s="269">
        <f>IF(ISTEXT(B130),MAX($A$1:$A129)+1,"")</f>
        <v>31</v>
      </c>
      <c r="B130" s="319" t="s">
        <v>592</v>
      </c>
      <c r="C130" s="320" t="s">
        <v>344</v>
      </c>
      <c r="D130" s="321">
        <v>14</v>
      </c>
      <c r="E130" s="533"/>
      <c r="F130" s="276">
        <f>ROUND(E130*D130,2)</f>
        <v>0</v>
      </c>
    </row>
    <row r="131" spans="1:7" s="322" customFormat="1" x14ac:dyDescent="0.25">
      <c r="A131" s="318"/>
      <c r="B131" s="319"/>
      <c r="C131" s="320"/>
      <c r="D131" s="321"/>
      <c r="E131" s="263"/>
      <c r="F131" s="263"/>
      <c r="G131" s="263"/>
    </row>
    <row r="132" spans="1:7" s="322" customFormat="1" x14ac:dyDescent="0.25">
      <c r="A132" s="318"/>
      <c r="B132" s="319"/>
      <c r="C132" s="320"/>
      <c r="D132" s="321"/>
      <c r="E132" s="263"/>
      <c r="F132" s="263"/>
      <c r="G132" s="263"/>
    </row>
    <row r="133" spans="1:7" ht="27.6" x14ac:dyDescent="0.25">
      <c r="A133" s="269">
        <f>IF(ISTEXT(B133),MAX($A$1:$A132)+1,"")</f>
        <v>32</v>
      </c>
      <c r="B133" s="262" t="s">
        <v>593</v>
      </c>
      <c r="C133" s="251" t="s">
        <v>44</v>
      </c>
      <c r="D133" s="252">
        <v>1</v>
      </c>
      <c r="E133" s="533"/>
      <c r="F133" s="276">
        <f>ROUND(E133*D133,2)</f>
        <v>0</v>
      </c>
    </row>
    <row r="134" spans="1:7" x14ac:dyDescent="0.25">
      <c r="B134" s="262"/>
      <c r="F134" s="323"/>
    </row>
    <row r="135" spans="1:7" x14ac:dyDescent="0.25">
      <c r="B135" s="274"/>
      <c r="D135" s="251"/>
      <c r="F135" s="323"/>
    </row>
    <row r="136" spans="1:7" s="324" customFormat="1" ht="27.6" x14ac:dyDescent="0.25">
      <c r="A136" s="269">
        <f>IF(ISTEXT(B136),MAX($A$1:$A135)+1,"")</f>
        <v>33</v>
      </c>
      <c r="B136" s="262" t="s">
        <v>594</v>
      </c>
      <c r="C136" s="296" t="s">
        <v>44</v>
      </c>
      <c r="D136" s="287">
        <v>1</v>
      </c>
      <c r="E136" s="533"/>
      <c r="F136" s="276">
        <f>ROUND(E136*D136,2)</f>
        <v>0</v>
      </c>
    </row>
    <row r="137" spans="1:7" s="324" customFormat="1" x14ac:dyDescent="0.25">
      <c r="A137" s="254"/>
      <c r="B137" s="262"/>
      <c r="C137" s="296"/>
      <c r="D137" s="287"/>
      <c r="E137" s="263"/>
    </row>
    <row r="138" spans="1:7" s="324" customFormat="1" x14ac:dyDescent="0.25">
      <c r="A138" s="254"/>
      <c r="B138" s="280"/>
      <c r="C138" s="296"/>
      <c r="D138" s="287"/>
      <c r="E138" s="263"/>
    </row>
    <row r="139" spans="1:7" s="324" customFormat="1" ht="27.6" x14ac:dyDescent="0.25">
      <c r="A139" s="269">
        <f>IF(ISTEXT(B139),MAX($A$1:$A138)+1,"")</f>
        <v>34</v>
      </c>
      <c r="B139" s="325" t="s">
        <v>595</v>
      </c>
      <c r="C139" s="326" t="s">
        <v>344</v>
      </c>
      <c r="D139" s="327">
        <v>4</v>
      </c>
      <c r="E139" s="533"/>
      <c r="F139" s="276">
        <f>ROUND(E139*D139,2)</f>
        <v>0</v>
      </c>
    </row>
    <row r="140" spans="1:7" s="324" customFormat="1" x14ac:dyDescent="0.25">
      <c r="A140" s="269" t="str">
        <f>IF(ISTEXT(B140),MAX($A$1:$A139)+1,"")</f>
        <v/>
      </c>
      <c r="B140" s="328"/>
      <c r="C140" s="329"/>
      <c r="D140" s="330"/>
      <c r="E140" s="263"/>
      <c r="F140" s="263"/>
    </row>
    <row r="141" spans="1:7" s="324" customFormat="1" x14ac:dyDescent="0.25">
      <c r="A141" s="331"/>
      <c r="B141" s="328"/>
      <c r="C141" s="329"/>
      <c r="D141" s="330"/>
      <c r="E141" s="263"/>
      <c r="F141" s="263"/>
    </row>
    <row r="142" spans="1:7" s="324" customFormat="1" ht="27.6" x14ac:dyDescent="0.25">
      <c r="A142" s="269">
        <f>IF(ISTEXT(B142),MAX($A$1:$A141)+1,"")</f>
        <v>35</v>
      </c>
      <c r="B142" s="325" t="s">
        <v>596</v>
      </c>
      <c r="C142" s="326" t="s">
        <v>60</v>
      </c>
      <c r="D142" s="327">
        <v>40</v>
      </c>
      <c r="E142" s="533"/>
      <c r="F142" s="276">
        <f>ROUND(E142*D142,2)</f>
        <v>0</v>
      </c>
    </row>
    <row r="143" spans="1:7" s="336" customFormat="1" ht="14.4" thickBot="1" x14ac:dyDescent="0.3">
      <c r="A143" s="332"/>
      <c r="B143" s="333"/>
      <c r="C143" s="334"/>
      <c r="D143" s="335"/>
      <c r="E143" s="335"/>
      <c r="F143" s="335"/>
    </row>
    <row r="144" spans="1:7" s="336" customFormat="1" x14ac:dyDescent="0.25">
      <c r="A144" s="254"/>
      <c r="B144" s="337"/>
      <c r="C144" s="338"/>
      <c r="D144" s="338"/>
      <c r="E144" s="338"/>
      <c r="F144" s="338"/>
    </row>
    <row r="145" spans="1:6" s="336" customFormat="1" x14ac:dyDescent="0.25">
      <c r="A145" s="254"/>
      <c r="B145" s="339" t="s">
        <v>444</v>
      </c>
      <c r="C145" s="340"/>
      <c r="D145" s="341"/>
      <c r="E145" s="263"/>
      <c r="F145" s="342">
        <f>SUM(F9:F144)</f>
        <v>0</v>
      </c>
    </row>
    <row r="146" spans="1:6" s="343" customFormat="1" ht="14.4" thickBot="1" x14ac:dyDescent="0.3">
      <c r="A146" s="332"/>
      <c r="B146" s="333"/>
      <c r="C146" s="334"/>
      <c r="D146" s="335"/>
      <c r="E146" s="335"/>
      <c r="F146" s="335"/>
    </row>
    <row r="147" spans="1:6" s="343" customFormat="1" x14ac:dyDescent="0.25">
      <c r="A147" s="344"/>
      <c r="B147" s="337"/>
      <c r="C147" s="345"/>
      <c r="D147" s="346"/>
      <c r="E147" s="346"/>
      <c r="F147" s="346"/>
    </row>
    <row r="148" spans="1:6" s="347" customFormat="1" x14ac:dyDescent="0.25">
      <c r="A148" s="254"/>
      <c r="B148" s="280"/>
      <c r="C148" s="296"/>
      <c r="D148" s="287"/>
      <c r="E148" s="263"/>
    </row>
    <row r="149" spans="1:6" s="324" customFormat="1" x14ac:dyDescent="0.25">
      <c r="A149" s="348"/>
      <c r="B149" s="349"/>
      <c r="C149" s="288"/>
      <c r="D149" s="350"/>
      <c r="E149" s="263"/>
      <c r="F149" s="351"/>
    </row>
    <row r="150" spans="1:6" s="324" customFormat="1" x14ac:dyDescent="0.25">
      <c r="A150" s="284"/>
      <c r="B150" s="274"/>
      <c r="C150" s="352"/>
      <c r="D150" s="353"/>
      <c r="E150" s="263"/>
      <c r="F150" s="351"/>
    </row>
    <row r="151" spans="1:6" s="324" customFormat="1" x14ac:dyDescent="0.25">
      <c r="A151" s="284"/>
      <c r="B151" s="354"/>
      <c r="C151" s="352"/>
      <c r="D151" s="353"/>
      <c r="E151" s="263"/>
      <c r="F151" s="351"/>
    </row>
    <row r="152" spans="1:6" s="324" customFormat="1" x14ac:dyDescent="0.25">
      <c r="A152" s="254"/>
      <c r="B152" s="280"/>
      <c r="C152" s="251"/>
      <c r="D152" s="350"/>
      <c r="E152" s="263"/>
      <c r="F152" s="351"/>
    </row>
    <row r="153" spans="1:6" s="324" customFormat="1" x14ac:dyDescent="0.25">
      <c r="A153" s="254"/>
      <c r="B153" s="280"/>
      <c r="C153" s="251"/>
      <c r="D153" s="252"/>
      <c r="E153" s="263"/>
      <c r="F153" s="351"/>
    </row>
    <row r="154" spans="1:6" s="324" customFormat="1" x14ac:dyDescent="0.25">
      <c r="A154" s="254"/>
      <c r="B154" s="280"/>
      <c r="C154" s="251"/>
      <c r="D154" s="252"/>
      <c r="E154" s="263"/>
      <c r="F154" s="351"/>
    </row>
    <row r="155" spans="1:6" s="324" customFormat="1" x14ac:dyDescent="0.25">
      <c r="A155" s="254"/>
      <c r="B155" s="280"/>
      <c r="C155" s="251"/>
      <c r="D155" s="252"/>
      <c r="E155" s="263"/>
      <c r="F155" s="351"/>
    </row>
    <row r="156" spans="1:6" s="324" customFormat="1" x14ac:dyDescent="0.25">
      <c r="A156" s="254"/>
      <c r="B156" s="280"/>
      <c r="C156" s="251"/>
      <c r="D156" s="252"/>
      <c r="E156" s="263"/>
      <c r="F156" s="351"/>
    </row>
    <row r="157" spans="1:6" s="324" customFormat="1" x14ac:dyDescent="0.25">
      <c r="A157" s="254"/>
      <c r="B157" s="280"/>
      <c r="C157" s="251"/>
      <c r="D157" s="252"/>
      <c r="E157" s="263"/>
      <c r="F157" s="351"/>
    </row>
    <row r="158" spans="1:6" s="324" customFormat="1" x14ac:dyDescent="0.25">
      <c r="A158" s="254"/>
      <c r="B158" s="280"/>
      <c r="C158" s="251"/>
      <c r="D158" s="252"/>
      <c r="E158" s="263"/>
      <c r="F158" s="351"/>
    </row>
    <row r="159" spans="1:6" s="324" customFormat="1" x14ac:dyDescent="0.25">
      <c r="A159" s="254"/>
      <c r="B159" s="280"/>
      <c r="C159" s="251"/>
      <c r="D159" s="252"/>
      <c r="E159" s="263"/>
      <c r="F159" s="351"/>
    </row>
    <row r="160" spans="1:6" s="324" customFormat="1" x14ac:dyDescent="0.25">
      <c r="A160" s="254"/>
      <c r="B160" s="280"/>
      <c r="C160" s="251"/>
      <c r="D160" s="252"/>
      <c r="E160" s="263"/>
      <c r="F160" s="351"/>
    </row>
    <row r="161" spans="6:6" x14ac:dyDescent="0.25">
      <c r="F161" s="323"/>
    </row>
    <row r="162" spans="6:6" x14ac:dyDescent="0.25">
      <c r="F162" s="323"/>
    </row>
    <row r="163" spans="6:6" x14ac:dyDescent="0.25">
      <c r="F163" s="323"/>
    </row>
    <row r="164" spans="6:6" x14ac:dyDescent="0.25">
      <c r="F164" s="323"/>
    </row>
    <row r="165" spans="6:6" x14ac:dyDescent="0.25">
      <c r="F165" s="323"/>
    </row>
    <row r="166" spans="6:6" x14ac:dyDescent="0.25">
      <c r="F166" s="323"/>
    </row>
    <row r="167" spans="6:6" x14ac:dyDescent="0.25">
      <c r="F167" s="323"/>
    </row>
    <row r="168" spans="6:6" x14ac:dyDescent="0.25">
      <c r="F168" s="323"/>
    </row>
    <row r="169" spans="6:6" x14ac:dyDescent="0.25">
      <c r="F169" s="323"/>
    </row>
    <row r="170" spans="6:6" x14ac:dyDescent="0.25">
      <c r="F170" s="323"/>
    </row>
    <row r="171" spans="6:6" x14ac:dyDescent="0.25">
      <c r="F171" s="323"/>
    </row>
    <row r="172" spans="6:6" x14ac:dyDescent="0.25">
      <c r="F172" s="323"/>
    </row>
    <row r="173" spans="6:6" x14ac:dyDescent="0.25">
      <c r="F173" s="251"/>
    </row>
    <row r="174" spans="6:6" x14ac:dyDescent="0.25">
      <c r="F174" s="355"/>
    </row>
    <row r="178" spans="1:5" s="283" customFormat="1" x14ac:dyDescent="0.25">
      <c r="A178" s="254"/>
      <c r="B178" s="280"/>
      <c r="C178" s="251"/>
      <c r="D178" s="252"/>
      <c r="E178" s="263"/>
    </row>
    <row r="180" spans="1:5" s="283" customFormat="1" x14ac:dyDescent="0.25">
      <c r="A180" s="254"/>
      <c r="B180" s="280"/>
      <c r="C180" s="251"/>
      <c r="D180" s="252"/>
      <c r="E180" s="263"/>
    </row>
    <row r="182" spans="1:5" s="283" customFormat="1" x14ac:dyDescent="0.25">
      <c r="A182" s="254"/>
      <c r="B182" s="280"/>
      <c r="C182" s="251"/>
      <c r="D182" s="252"/>
      <c r="E182" s="263"/>
    </row>
    <row r="183" spans="1:5" s="283" customFormat="1" x14ac:dyDescent="0.25">
      <c r="A183" s="254"/>
      <c r="B183" s="280"/>
      <c r="C183" s="251"/>
      <c r="D183" s="252"/>
      <c r="E183" s="263"/>
    </row>
    <row r="187" spans="1:5" s="283" customFormat="1" x14ac:dyDescent="0.25">
      <c r="A187" s="254"/>
      <c r="B187" s="280"/>
      <c r="C187" s="251"/>
      <c r="D187" s="252"/>
      <c r="E187" s="263"/>
    </row>
    <row r="189" spans="1:5" s="283" customFormat="1" x14ac:dyDescent="0.25">
      <c r="A189" s="254"/>
      <c r="B189" s="280"/>
      <c r="C189" s="251"/>
      <c r="D189" s="252"/>
      <c r="E189" s="263"/>
    </row>
    <row r="191" spans="1:5" s="283" customFormat="1" x14ac:dyDescent="0.25">
      <c r="A191" s="254"/>
      <c r="B191" s="280"/>
      <c r="C191" s="251"/>
      <c r="D191" s="252"/>
      <c r="E191" s="263"/>
    </row>
    <row r="192" spans="1:5" s="283" customFormat="1" x14ac:dyDescent="0.25">
      <c r="A192" s="254"/>
      <c r="B192" s="280"/>
      <c r="C192" s="251"/>
      <c r="D192" s="252"/>
      <c r="E192" s="263"/>
    </row>
    <row r="196" spans="1:5" s="283" customFormat="1" x14ac:dyDescent="0.25">
      <c r="A196" s="254"/>
      <c r="B196" s="280"/>
      <c r="C196" s="251"/>
      <c r="D196" s="252"/>
      <c r="E196" s="263"/>
    </row>
    <row r="198" spans="1:5" s="283" customFormat="1" x14ac:dyDescent="0.25">
      <c r="A198" s="254"/>
      <c r="B198" s="280"/>
      <c r="C198" s="251"/>
      <c r="D198" s="252"/>
      <c r="E198" s="263"/>
    </row>
    <row r="200" spans="1:5" s="283" customFormat="1" x14ac:dyDescent="0.25">
      <c r="A200" s="254"/>
      <c r="B200" s="280"/>
      <c r="C200" s="251"/>
      <c r="D200" s="252"/>
      <c r="E200" s="263"/>
    </row>
    <row r="202" spans="1:5" s="283" customFormat="1" x14ac:dyDescent="0.25">
      <c r="A202" s="254"/>
      <c r="B202" s="280"/>
      <c r="C202" s="251"/>
      <c r="D202" s="252"/>
      <c r="E202" s="263"/>
    </row>
    <row r="204" spans="1:5" s="283" customFormat="1" x14ac:dyDescent="0.25">
      <c r="A204" s="254"/>
      <c r="B204" s="280"/>
      <c r="C204" s="251"/>
      <c r="D204" s="252"/>
      <c r="E204" s="263"/>
    </row>
    <row r="206" spans="1:5" s="283" customFormat="1" x14ac:dyDescent="0.25">
      <c r="A206" s="254"/>
      <c r="B206" s="280"/>
      <c r="C206" s="251"/>
      <c r="D206" s="252"/>
      <c r="E206" s="263"/>
    </row>
    <row r="208" spans="1:5" s="283" customFormat="1" x14ac:dyDescent="0.25">
      <c r="A208" s="254"/>
      <c r="B208" s="280"/>
      <c r="C208" s="251"/>
      <c r="D208" s="252"/>
      <c r="E208" s="263"/>
    </row>
    <row r="209" spans="1:5" s="283" customFormat="1" x14ac:dyDescent="0.25">
      <c r="A209" s="254"/>
      <c r="B209" s="280"/>
      <c r="C209" s="251"/>
      <c r="D209" s="252"/>
      <c r="E209" s="263"/>
    </row>
    <row r="216" spans="1:5" s="283" customFormat="1" x14ac:dyDescent="0.25">
      <c r="A216" s="254"/>
      <c r="B216" s="280"/>
      <c r="C216" s="251"/>
      <c r="D216" s="252"/>
      <c r="E216" s="263"/>
    </row>
    <row r="217" spans="1:5" s="283" customFormat="1" x14ac:dyDescent="0.25">
      <c r="A217" s="254"/>
      <c r="B217" s="280"/>
      <c r="C217" s="251"/>
      <c r="D217" s="252"/>
      <c r="E217" s="263"/>
    </row>
    <row r="218" spans="1:5" s="283" customFormat="1" x14ac:dyDescent="0.25">
      <c r="A218" s="254"/>
      <c r="B218" s="280"/>
      <c r="C218" s="251"/>
      <c r="D218" s="252"/>
      <c r="E218" s="263"/>
    </row>
    <row r="219" spans="1:5" s="283" customFormat="1" x14ac:dyDescent="0.25">
      <c r="A219" s="254"/>
      <c r="B219" s="280"/>
      <c r="C219" s="251"/>
      <c r="D219" s="252"/>
      <c r="E219" s="263"/>
    </row>
    <row r="220" spans="1:5" s="283" customFormat="1" x14ac:dyDescent="0.25">
      <c r="A220" s="254"/>
      <c r="B220" s="280"/>
      <c r="C220" s="251"/>
      <c r="D220" s="252"/>
      <c r="E220" s="263"/>
    </row>
    <row r="228" spans="1:5" s="283" customFormat="1" x14ac:dyDescent="0.25">
      <c r="A228" s="254"/>
      <c r="B228" s="280"/>
      <c r="C228" s="251"/>
      <c r="D228" s="252"/>
      <c r="E228" s="263"/>
    </row>
    <row r="232" spans="1:5" s="283" customFormat="1" x14ac:dyDescent="0.25">
      <c r="A232" s="254"/>
      <c r="B232" s="280"/>
      <c r="C232" s="251"/>
      <c r="D232" s="252"/>
      <c r="E232" s="263"/>
    </row>
    <row r="237" spans="1:5" s="283" customFormat="1" x14ac:dyDescent="0.25">
      <c r="A237" s="254"/>
      <c r="B237" s="280"/>
      <c r="C237" s="251"/>
      <c r="D237" s="252"/>
      <c r="E237" s="263"/>
    </row>
    <row r="239" spans="1:5" s="283" customFormat="1" x14ac:dyDescent="0.25">
      <c r="A239" s="254"/>
      <c r="B239" s="280"/>
      <c r="C239" s="251"/>
      <c r="D239" s="252"/>
      <c r="E239" s="263"/>
    </row>
    <row r="241" spans="1:5" s="283" customFormat="1" x14ac:dyDescent="0.25">
      <c r="A241" s="254"/>
      <c r="B241" s="280"/>
      <c r="C241" s="251"/>
      <c r="D241" s="252"/>
      <c r="E241" s="263"/>
    </row>
    <row r="243" spans="1:5" s="283" customFormat="1" x14ac:dyDescent="0.25">
      <c r="A243" s="254"/>
      <c r="B243" s="280"/>
      <c r="C243" s="251"/>
      <c r="D243" s="252"/>
      <c r="E243" s="263"/>
    </row>
    <row r="245" spans="1:5" s="283" customFormat="1" x14ac:dyDescent="0.25">
      <c r="A245" s="254"/>
      <c r="B245" s="280"/>
      <c r="C245" s="251"/>
      <c r="D245" s="252"/>
      <c r="E245" s="263"/>
    </row>
    <row r="247" spans="1:5" s="283" customFormat="1" x14ac:dyDescent="0.25">
      <c r="A247" s="254"/>
      <c r="B247" s="280"/>
      <c r="C247" s="251"/>
      <c r="D247" s="252"/>
      <c r="E247" s="263"/>
    </row>
    <row r="252" spans="1:5" s="283" customFormat="1" x14ac:dyDescent="0.25">
      <c r="A252" s="254"/>
      <c r="B252" s="280"/>
      <c r="C252" s="251"/>
      <c r="D252" s="252"/>
      <c r="E252" s="263"/>
    </row>
    <row r="254" spans="1:5" s="283" customFormat="1" x14ac:dyDescent="0.25">
      <c r="A254" s="254"/>
      <c r="B254" s="280"/>
      <c r="C254" s="251"/>
      <c r="D254" s="252"/>
      <c r="E254" s="263"/>
    </row>
    <row r="259" spans="1:5" s="283" customFormat="1" x14ac:dyDescent="0.25">
      <c r="A259" s="254"/>
      <c r="B259" s="280"/>
      <c r="C259" s="251"/>
      <c r="D259" s="252"/>
      <c r="E259" s="263"/>
    </row>
    <row r="261" spans="1:5" s="283" customFormat="1" x14ac:dyDescent="0.25">
      <c r="A261" s="254"/>
      <c r="B261" s="280"/>
      <c r="C261" s="251"/>
      <c r="D261" s="252"/>
      <c r="E261" s="263"/>
    </row>
    <row r="264" spans="1:5" s="283" customFormat="1" x14ac:dyDescent="0.25">
      <c r="A264" s="254"/>
      <c r="B264" s="280"/>
      <c r="C264" s="251"/>
      <c r="D264" s="252"/>
      <c r="E264" s="263"/>
    </row>
    <row r="275" spans="1:6" x14ac:dyDescent="0.25">
      <c r="F275" s="355"/>
    </row>
    <row r="276" spans="1:6" x14ac:dyDescent="0.25">
      <c r="F276" s="355"/>
    </row>
    <row r="277" spans="1:6" x14ac:dyDescent="0.25">
      <c r="F277" s="355"/>
    </row>
    <row r="278" spans="1:6" s="283" customFormat="1" x14ac:dyDescent="0.25">
      <c r="A278" s="254"/>
      <c r="B278" s="280"/>
      <c r="C278" s="251"/>
      <c r="D278" s="252"/>
      <c r="E278" s="263"/>
      <c r="F278" s="286"/>
    </row>
    <row r="279" spans="1:6" x14ac:dyDescent="0.25">
      <c r="F279" s="355"/>
    </row>
    <row r="280" spans="1:6" s="283" customFormat="1" x14ac:dyDescent="0.25">
      <c r="A280" s="254"/>
      <c r="B280" s="280"/>
      <c r="C280" s="251"/>
      <c r="D280" s="252"/>
      <c r="E280" s="263"/>
      <c r="F280" s="286"/>
    </row>
    <row r="281" spans="1:6" x14ac:dyDescent="0.25">
      <c r="F281" s="355"/>
    </row>
    <row r="282" spans="1:6" s="283" customFormat="1" x14ac:dyDescent="0.25">
      <c r="A282" s="254"/>
      <c r="B282" s="280"/>
      <c r="C282" s="251"/>
      <c r="D282" s="252"/>
      <c r="E282" s="263"/>
      <c r="F282" s="286"/>
    </row>
    <row r="283" spans="1:6" x14ac:dyDescent="0.25">
      <c r="F283" s="355"/>
    </row>
    <row r="284" spans="1:6" x14ac:dyDescent="0.25">
      <c r="F284" s="355"/>
    </row>
    <row r="285" spans="1:6" x14ac:dyDescent="0.25">
      <c r="F285" s="355"/>
    </row>
    <row r="286" spans="1:6" x14ac:dyDescent="0.25">
      <c r="F286" s="355"/>
    </row>
    <row r="287" spans="1:6" x14ac:dyDescent="0.25">
      <c r="F287" s="355"/>
    </row>
    <row r="288" spans="1:6" x14ac:dyDescent="0.25">
      <c r="F288" s="355"/>
    </row>
    <row r="289" spans="1:6" x14ac:dyDescent="0.25">
      <c r="F289" s="355"/>
    </row>
    <row r="290" spans="1:6" s="283" customFormat="1" x14ac:dyDescent="0.25">
      <c r="A290" s="254"/>
      <c r="B290" s="280"/>
      <c r="C290" s="251"/>
      <c r="D290" s="252"/>
      <c r="E290" s="263"/>
      <c r="F290" s="286"/>
    </row>
    <row r="291" spans="1:6" s="283" customFormat="1" x14ac:dyDescent="0.25">
      <c r="A291" s="254"/>
      <c r="B291" s="280"/>
      <c r="C291" s="251"/>
      <c r="D291" s="252"/>
      <c r="E291" s="263"/>
      <c r="F291" s="286"/>
    </row>
    <row r="292" spans="1:6" s="283" customFormat="1" x14ac:dyDescent="0.25">
      <c r="A292" s="254"/>
      <c r="B292" s="280"/>
      <c r="C292" s="251"/>
      <c r="D292" s="252"/>
      <c r="E292" s="263"/>
      <c r="F292" s="286"/>
    </row>
    <row r="293" spans="1:6" s="283" customFormat="1" x14ac:dyDescent="0.25">
      <c r="A293" s="254"/>
      <c r="B293" s="280"/>
      <c r="C293" s="251"/>
      <c r="D293" s="252"/>
      <c r="E293" s="263"/>
      <c r="F293" s="286"/>
    </row>
    <row r="294" spans="1:6" s="283" customFormat="1" x14ac:dyDescent="0.25">
      <c r="A294" s="254"/>
      <c r="B294" s="280"/>
      <c r="C294" s="251"/>
      <c r="D294" s="252"/>
      <c r="E294" s="263"/>
      <c r="F294" s="286"/>
    </row>
    <row r="295" spans="1:6" s="283" customFormat="1" x14ac:dyDescent="0.25">
      <c r="A295" s="254"/>
      <c r="B295" s="280"/>
      <c r="C295" s="251"/>
      <c r="D295" s="252"/>
      <c r="E295" s="263"/>
      <c r="F295" s="286"/>
    </row>
    <row r="296" spans="1:6" s="283" customFormat="1" x14ac:dyDescent="0.25">
      <c r="A296" s="254"/>
      <c r="B296" s="280"/>
      <c r="C296" s="251"/>
      <c r="D296" s="252"/>
      <c r="E296" s="263"/>
      <c r="F296" s="286"/>
    </row>
    <row r="297" spans="1:6" s="283" customFormat="1" x14ac:dyDescent="0.25">
      <c r="A297" s="254"/>
      <c r="B297" s="280"/>
      <c r="C297" s="251"/>
      <c r="D297" s="252"/>
      <c r="E297" s="263"/>
      <c r="F297" s="286"/>
    </row>
    <row r="298" spans="1:6" s="283" customFormat="1" x14ac:dyDescent="0.25">
      <c r="A298" s="254"/>
      <c r="B298" s="280"/>
      <c r="C298" s="251"/>
      <c r="D298" s="252"/>
      <c r="E298" s="263"/>
      <c r="F298" s="286"/>
    </row>
    <row r="299" spans="1:6" s="283" customFormat="1" x14ac:dyDescent="0.25">
      <c r="A299" s="254"/>
      <c r="B299" s="280"/>
      <c r="C299" s="251"/>
      <c r="D299" s="252"/>
      <c r="E299" s="263"/>
      <c r="F299" s="286"/>
    </row>
  </sheetData>
  <sheetProtection algorithmName="SHA-512" hashValue="8UHyuQ7I2vCrWX7XVCC+Jc4DbpqnJZeVeYXTdPDVi3QUgVfhs7GvUXqxc/duRl2dVOYompcHcCMPdCMrnekKWw==" saltValue="rIbNGh9fW4hLJKc0oi56KA==" spinCount="100000" sheet="1" objects="1" scenarios="1"/>
  <protectedRanges>
    <protectedRange sqref="E140:E142 F140:F141" name="Obseg1"/>
    <protectedRange sqref="E139" name="Obseg1_5"/>
    <protectedRange sqref="E24:E29 E56:E61 E88:E93 F89:F90 F92:F93" name="Obseg1_1"/>
    <protectedRange sqref="E128:E132 F128:G129 F131:G132" name="Obseg1_2"/>
    <protectedRange sqref="E33 E65:E66 E97" name="Obseg1_8_1"/>
    <protectedRange sqref="E118:E120" name="Obseg1_1_1"/>
  </protectedRanges>
  <pageMargins left="1.1811023622047245" right="0.39370078740157483" top="0.78740157480314965" bottom="0.78740157480314965" header="0" footer="0.19685039370078741"/>
  <pageSetup paperSize="9" scale="90" orientation="portrait" useFirstPageNumber="1" verticalDpi="300" r:id="rId1"/>
  <headerFooter alignWithMargins="0">
    <oddFooter>&amp;R&amp;"-,Običajno"&amp;6 &amp;A &amp;P</oddFooter>
    <firstFooter>&amp;C&amp;"Tahoma,Navadno"&amp;5 16</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59999389629810485"/>
    <pageSetUpPr fitToPage="1"/>
  </sheetPr>
  <dimension ref="A3:F14"/>
  <sheetViews>
    <sheetView zoomScaleNormal="100" workbookViewId="0">
      <selection activeCell="E23" sqref="E23"/>
    </sheetView>
  </sheetViews>
  <sheetFormatPr defaultColWidth="9" defaultRowHeight="13.8" x14ac:dyDescent="0.25"/>
  <cols>
    <col min="1" max="1" width="2.19921875" style="248" bestFit="1" customWidth="1"/>
    <col min="2" max="2" width="41.5" style="248" customWidth="1"/>
    <col min="3" max="3" width="9" style="248"/>
    <col min="4" max="4" width="8.69921875" style="249"/>
    <col min="5" max="5" width="9" style="248"/>
    <col min="6" max="6" width="11.19921875" style="248" bestFit="1" customWidth="1"/>
    <col min="7" max="16384" width="9" style="248"/>
  </cols>
  <sheetData>
    <row r="3" spans="1:6" s="246" customFormat="1" ht="26.4" x14ac:dyDescent="0.25">
      <c r="A3" s="34" t="s">
        <v>487</v>
      </c>
      <c r="B3" s="33" t="s">
        <v>497</v>
      </c>
      <c r="C3" s="33"/>
      <c r="D3" s="160"/>
      <c r="E3" s="35"/>
      <c r="F3" s="36"/>
    </row>
    <row r="4" spans="1:6" s="246" customFormat="1" ht="13.2" x14ac:dyDescent="0.25">
      <c r="A4" s="39">
        <v>1</v>
      </c>
      <c r="B4" s="40" t="s">
        <v>511</v>
      </c>
      <c r="C4" s="37" t="s">
        <v>44</v>
      </c>
      <c r="D4" s="160">
        <v>1</v>
      </c>
      <c r="E4" s="545"/>
      <c r="F4" s="38" t="str">
        <f>IF(E4&gt;0,E4*D4,"")</f>
        <v/>
      </c>
    </row>
    <row r="5" spans="1:6" s="246" customFormat="1" ht="13.2" x14ac:dyDescent="0.25">
      <c r="A5" s="39"/>
      <c r="B5" s="40"/>
      <c r="C5" s="37"/>
      <c r="D5" s="160"/>
      <c r="E5" s="546"/>
      <c r="F5" s="38"/>
    </row>
    <row r="6" spans="1:6" s="246" customFormat="1" ht="13.2" x14ac:dyDescent="0.25">
      <c r="A6" s="39">
        <f>A4+1</f>
        <v>2</v>
      </c>
      <c r="B6" s="40" t="s">
        <v>128</v>
      </c>
      <c r="C6" s="37" t="s">
        <v>44</v>
      </c>
      <c r="D6" s="160">
        <v>1</v>
      </c>
      <c r="E6" s="545"/>
      <c r="F6" s="38" t="str">
        <f>IF(E6&gt;0,E6*D6,"")</f>
        <v/>
      </c>
    </row>
    <row r="7" spans="1:6" s="246" customFormat="1" ht="13.2" x14ac:dyDescent="0.25">
      <c r="A7" s="39"/>
      <c r="B7" s="40"/>
      <c r="C7" s="40"/>
      <c r="D7" s="160"/>
      <c r="E7" s="546"/>
      <c r="F7" s="38"/>
    </row>
    <row r="8" spans="1:6" s="246" customFormat="1" ht="13.2" x14ac:dyDescent="0.25">
      <c r="A8" s="39">
        <f>A6+1</f>
        <v>3</v>
      </c>
      <c r="B8" s="40" t="s">
        <v>496</v>
      </c>
      <c r="C8" s="37" t="s">
        <v>44</v>
      </c>
      <c r="D8" s="160">
        <v>1</v>
      </c>
      <c r="E8" s="545"/>
      <c r="F8" s="38" t="str">
        <f>IF(E8&gt;0,E8*D8,"")</f>
        <v/>
      </c>
    </row>
    <row r="9" spans="1:6" s="246" customFormat="1" ht="13.2" x14ac:dyDescent="0.25">
      <c r="A9" s="39"/>
      <c r="B9" s="40"/>
      <c r="C9" s="40"/>
      <c r="D9" s="160"/>
      <c r="E9" s="547"/>
      <c r="F9" s="41"/>
    </row>
    <row r="10" spans="1:6" s="246" customFormat="1" ht="13.2" x14ac:dyDescent="0.25">
      <c r="A10" s="39">
        <f>A8+1</f>
        <v>4</v>
      </c>
      <c r="B10" s="40" t="s">
        <v>78</v>
      </c>
      <c r="C10" s="37" t="s">
        <v>44</v>
      </c>
      <c r="D10" s="160">
        <v>1</v>
      </c>
      <c r="E10" s="545"/>
      <c r="F10" s="38" t="str">
        <f>IF(E10&gt;0,E10*D10,"")</f>
        <v/>
      </c>
    </row>
    <row r="11" spans="1:6" s="246" customFormat="1" ht="13.2" x14ac:dyDescent="0.25">
      <c r="A11" s="39"/>
      <c r="B11" s="40"/>
      <c r="C11" s="40"/>
      <c r="D11" s="160"/>
      <c r="E11" s="526"/>
      <c r="F11" s="40"/>
    </row>
    <row r="12" spans="1:6" s="246" customFormat="1" ht="13.2" x14ac:dyDescent="0.25">
      <c r="A12" s="39"/>
      <c r="B12" s="40"/>
      <c r="C12" s="40"/>
      <c r="D12" s="160"/>
      <c r="E12" s="38"/>
      <c r="F12" s="38"/>
    </row>
    <row r="13" spans="1:6" s="246" customFormat="1" thickBot="1" x14ac:dyDescent="0.3">
      <c r="A13" s="42"/>
      <c r="B13" s="43" t="s">
        <v>29</v>
      </c>
      <c r="C13" s="43"/>
      <c r="D13" s="161"/>
      <c r="E13" s="44"/>
      <c r="F13" s="44">
        <f>SUM(F1:F12)</f>
        <v>0</v>
      </c>
    </row>
    <row r="14" spans="1:6" ht="14.4" thickTop="1" x14ac:dyDescent="0.25"/>
  </sheetData>
  <sheetProtection algorithmName="SHA-512" hashValue="UVB1fz7nDUZLxswlHMvGKDNqSVrsRT9bEMkuxVqoR5/HPYk/AqOvshW5S8cbg2DWYVFiQfBQEd/hrkySWcQ67w==" saltValue="F6CIZ/1qr1mJ+38fV9QZbg==" spinCount="100000" sheet="1" objects="1" scenarios="1"/>
  <pageMargins left="0.7" right="0.7" top="0.75" bottom="0.75" header="0.3" footer="0.3"/>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4F434-C577-4B16-8BC1-C4F9525776A3}">
  <sheetPr>
    <pageSetUpPr fitToPage="1"/>
  </sheetPr>
  <dimension ref="A1:D55"/>
  <sheetViews>
    <sheetView view="pageBreakPreview" topLeftCell="A19" zoomScaleNormal="100" zoomScaleSheetLayoutView="100" workbookViewId="0">
      <selection activeCell="D55" sqref="D55"/>
    </sheetView>
  </sheetViews>
  <sheetFormatPr defaultColWidth="8" defaultRowHeight="13.8" x14ac:dyDescent="0.25"/>
  <cols>
    <col min="1" max="1" width="3.09765625" style="371" bestFit="1" customWidth="1"/>
    <col min="2" max="2" width="54.19921875" style="371" customWidth="1"/>
    <col min="3" max="3" width="13" style="371" customWidth="1"/>
    <col min="4" max="4" width="18" style="371" customWidth="1"/>
    <col min="5" max="5" width="11.5" style="371" bestFit="1" customWidth="1"/>
    <col min="6" max="6" width="10.3984375" style="371" bestFit="1" customWidth="1"/>
    <col min="7" max="16384" width="8" style="371"/>
  </cols>
  <sheetData>
    <row r="1" spans="1:4" s="379" customFormat="1" ht="12" customHeight="1" thickTop="1" x14ac:dyDescent="0.25">
      <c r="A1" s="400"/>
      <c r="B1" s="399"/>
      <c r="C1" s="398"/>
      <c r="D1" s="397"/>
    </row>
    <row r="2" spans="1:4" s="379" customFormat="1" ht="15" customHeight="1" x14ac:dyDescent="0.25">
      <c r="A2" s="395"/>
      <c r="B2" s="380" t="s">
        <v>0</v>
      </c>
      <c r="C2" s="376"/>
      <c r="D2" s="394"/>
    </row>
    <row r="3" spans="1:4" s="379" customFormat="1" ht="15" customHeight="1" x14ac:dyDescent="0.25">
      <c r="A3" s="395"/>
      <c r="B3" s="380" t="s">
        <v>611</v>
      </c>
      <c r="C3" s="376"/>
      <c r="D3" s="394"/>
    </row>
    <row r="4" spans="1:4" s="379" customFormat="1" ht="15" customHeight="1" x14ac:dyDescent="0.25">
      <c r="A4" s="395"/>
      <c r="B4" s="380"/>
      <c r="C4" s="376"/>
      <c r="D4" s="394"/>
    </row>
    <row r="5" spans="1:4" s="379" customFormat="1" ht="15" customHeight="1" x14ac:dyDescent="0.25">
      <c r="A5" s="395"/>
      <c r="B5" s="380" t="s">
        <v>610</v>
      </c>
      <c r="C5" s="376"/>
      <c r="D5" s="396"/>
    </row>
    <row r="6" spans="1:4" s="379" customFormat="1" ht="15" customHeight="1" x14ac:dyDescent="0.25">
      <c r="A6" s="395"/>
      <c r="B6" s="380"/>
      <c r="C6" s="376"/>
      <c r="D6" s="396"/>
    </row>
    <row r="7" spans="1:4" s="379" customFormat="1" ht="15" customHeight="1" x14ac:dyDescent="0.25">
      <c r="A7" s="395"/>
      <c r="B7" s="380" t="s">
        <v>2</v>
      </c>
      <c r="C7" s="376"/>
      <c r="D7" s="396"/>
    </row>
    <row r="8" spans="1:4" s="379" customFormat="1" ht="15" customHeight="1" x14ac:dyDescent="0.25">
      <c r="A8" s="395"/>
      <c r="B8" s="380"/>
      <c r="C8" s="376"/>
      <c r="D8" s="394"/>
    </row>
    <row r="9" spans="1:4" s="379" customFormat="1" ht="15" customHeight="1" x14ac:dyDescent="0.25">
      <c r="A9" s="395"/>
      <c r="B9" s="380" t="s">
        <v>3</v>
      </c>
      <c r="C9" s="376"/>
      <c r="D9" s="394"/>
    </row>
    <row r="10" spans="1:4" s="379" customFormat="1" ht="15" customHeight="1" x14ac:dyDescent="0.25">
      <c r="A10" s="395"/>
      <c r="B10" s="380"/>
      <c r="C10" s="376"/>
      <c r="D10" s="394"/>
    </row>
    <row r="11" spans="1:4" s="379" customFormat="1" ht="15" customHeight="1" x14ac:dyDescent="0.25">
      <c r="A11" s="395"/>
      <c r="B11" s="380" t="s">
        <v>609</v>
      </c>
      <c r="C11" s="376"/>
      <c r="D11" s="394"/>
    </row>
    <row r="12" spans="1:4" s="379" customFormat="1" ht="12" customHeight="1" thickBot="1" x14ac:dyDescent="0.3">
      <c r="A12" s="393"/>
      <c r="B12" s="392"/>
      <c r="C12" s="391"/>
      <c r="D12" s="390"/>
    </row>
    <row r="13" spans="1:4" s="379" customFormat="1" ht="15" customHeight="1" thickTop="1" x14ac:dyDescent="0.25">
      <c r="A13" s="378"/>
      <c r="B13" s="374"/>
      <c r="C13" s="376"/>
      <c r="D13" s="376"/>
    </row>
    <row r="14" spans="1:4" s="380" customFormat="1" ht="15" customHeight="1" x14ac:dyDescent="0.25">
      <c r="A14" s="375" t="s">
        <v>4</v>
      </c>
      <c r="B14" s="374" t="s">
        <v>5</v>
      </c>
      <c r="C14" s="372"/>
      <c r="D14" s="372">
        <f>+D38</f>
        <v>0</v>
      </c>
    </row>
    <row r="15" spans="1:4" s="380" customFormat="1" ht="9.9" customHeight="1" x14ac:dyDescent="0.25">
      <c r="A15" s="375"/>
      <c r="B15" s="374"/>
      <c r="C15" s="372"/>
      <c r="D15" s="372"/>
    </row>
    <row r="16" spans="1:4" s="380" customFormat="1" ht="15" customHeight="1" x14ac:dyDescent="0.25">
      <c r="A16" s="375" t="s">
        <v>6</v>
      </c>
      <c r="B16" s="374" t="s">
        <v>7</v>
      </c>
      <c r="C16" s="372"/>
      <c r="D16" s="372">
        <f>+D45</f>
        <v>0</v>
      </c>
    </row>
    <row r="17" spans="1:4" s="380" customFormat="1" ht="15" customHeight="1" x14ac:dyDescent="0.25">
      <c r="A17" s="375"/>
      <c r="B17" s="374"/>
      <c r="C17" s="372"/>
      <c r="D17" s="372"/>
    </row>
    <row r="18" spans="1:4" s="380" customFormat="1" ht="15" customHeight="1" x14ac:dyDescent="0.25">
      <c r="A18" s="375" t="s">
        <v>483</v>
      </c>
      <c r="B18" s="374" t="s">
        <v>600</v>
      </c>
      <c r="C18" s="372"/>
      <c r="D18" s="372">
        <f>D49</f>
        <v>0</v>
      </c>
    </row>
    <row r="19" spans="1:4" s="380" customFormat="1" ht="9.9" customHeight="1" x14ac:dyDescent="0.25">
      <c r="A19" s="375"/>
      <c r="B19" s="374"/>
      <c r="C19" s="372"/>
      <c r="D19" s="372"/>
    </row>
    <row r="20" spans="1:4" s="380" customFormat="1" ht="15" customHeight="1" x14ac:dyDescent="0.25">
      <c r="A20" s="375" t="s">
        <v>485</v>
      </c>
      <c r="B20" s="374" t="s">
        <v>441</v>
      </c>
      <c r="C20" s="372"/>
      <c r="D20" s="372">
        <f>'SKLOP2- Ostalo'!F8</f>
        <v>0</v>
      </c>
    </row>
    <row r="21" spans="1:4" s="380" customFormat="1" ht="9.9" customHeight="1" x14ac:dyDescent="0.25">
      <c r="A21" s="375"/>
      <c r="B21" s="374"/>
      <c r="C21" s="372"/>
      <c r="D21" s="372"/>
    </row>
    <row r="22" spans="1:4" s="380" customFormat="1" ht="15" customHeight="1" x14ac:dyDescent="0.25">
      <c r="A22" s="375" t="s">
        <v>487</v>
      </c>
      <c r="B22" s="374" t="s">
        <v>608</v>
      </c>
      <c r="C22" s="372"/>
      <c r="D22" s="372">
        <f>D55</f>
        <v>0</v>
      </c>
    </row>
    <row r="23" spans="1:4" s="380" customFormat="1" ht="9.9" customHeight="1" x14ac:dyDescent="0.25">
      <c r="A23" s="375"/>
      <c r="B23" s="374"/>
      <c r="C23" s="372"/>
      <c r="D23" s="372"/>
    </row>
    <row r="24" spans="1:4" s="380" customFormat="1" ht="15" customHeight="1" thickBot="1" x14ac:dyDescent="0.3">
      <c r="A24" s="389"/>
      <c r="B24" s="385" t="s">
        <v>717</v>
      </c>
      <c r="C24" s="384"/>
      <c r="D24" s="388">
        <f>SUM(D14:D23)</f>
        <v>0</v>
      </c>
    </row>
    <row r="25" spans="1:4" s="380" customFormat="1" ht="9.9" customHeight="1" thickTop="1" x14ac:dyDescent="0.25">
      <c r="A25" s="387"/>
      <c r="C25" s="386"/>
      <c r="D25" s="386"/>
    </row>
    <row r="26" spans="1:4" s="379" customFormat="1" ht="15" customHeight="1" x14ac:dyDescent="0.25">
      <c r="A26" s="378"/>
      <c r="B26" s="383"/>
      <c r="C26" s="376"/>
      <c r="D26" s="372"/>
    </row>
    <row r="27" spans="1:4" s="380" customFormat="1" ht="15" customHeight="1" x14ac:dyDescent="0.25">
      <c r="B27" s="380" t="s">
        <v>607</v>
      </c>
    </row>
    <row r="28" spans="1:4" s="380" customFormat="1" ht="15" customHeight="1" x14ac:dyDescent="0.25">
      <c r="B28" s="381"/>
    </row>
    <row r="29" spans="1:4" s="380" customFormat="1" ht="15" customHeight="1" x14ac:dyDescent="0.25">
      <c r="B29" s="381"/>
    </row>
    <row r="30" spans="1:4" s="380" customFormat="1" ht="15" customHeight="1" x14ac:dyDescent="0.25">
      <c r="B30" s="381"/>
    </row>
    <row r="31" spans="1:4" s="380" customFormat="1" ht="15" customHeight="1" x14ac:dyDescent="0.25"/>
    <row r="32" spans="1:4" s="380" customFormat="1" ht="15" customHeight="1" x14ac:dyDescent="0.25">
      <c r="B32" s="380" t="s">
        <v>9</v>
      </c>
      <c r="C32" s="382" t="s">
        <v>10</v>
      </c>
    </row>
    <row r="33" spans="1:4" s="380" customFormat="1" ht="15" customHeight="1" x14ac:dyDescent="0.25">
      <c r="B33" s="381"/>
      <c r="C33" s="381"/>
    </row>
    <row r="34" spans="1:4" s="380" customFormat="1" ht="15" customHeight="1" x14ac:dyDescent="0.25"/>
    <row r="35" spans="1:4" s="379" customFormat="1" ht="15" customHeight="1" x14ac:dyDescent="0.25">
      <c r="A35" s="378"/>
      <c r="B35" s="374"/>
      <c r="C35" s="376"/>
      <c r="D35" s="376"/>
    </row>
    <row r="36" spans="1:4" s="379" customFormat="1" ht="15" customHeight="1" x14ac:dyDescent="0.25">
      <c r="A36" s="375"/>
      <c r="B36" s="374" t="s">
        <v>606</v>
      </c>
      <c r="C36" s="376"/>
      <c r="D36" s="376"/>
    </row>
    <row r="37" spans="1:4" s="379" customFormat="1" ht="9.9" customHeight="1" x14ac:dyDescent="0.25">
      <c r="A37" s="378"/>
      <c r="B37" s="377"/>
      <c r="C37" s="376"/>
      <c r="D37" s="376"/>
    </row>
    <row r="38" spans="1:4" s="380" customFormat="1" ht="15" customHeight="1" x14ac:dyDescent="0.25">
      <c r="A38" s="375" t="s">
        <v>4</v>
      </c>
      <c r="B38" s="374" t="s">
        <v>5</v>
      </c>
      <c r="C38" s="372"/>
      <c r="D38" s="372">
        <f>SUM(C39:C43)</f>
        <v>0</v>
      </c>
    </row>
    <row r="39" spans="1:4" s="379" customFormat="1" ht="15" customHeight="1" x14ac:dyDescent="0.25">
      <c r="A39" s="378" t="s">
        <v>11</v>
      </c>
      <c r="B39" s="377" t="s">
        <v>605</v>
      </c>
      <c r="C39" s="376">
        <f>'SKLOP2- GO dela'!F108</f>
        <v>0</v>
      </c>
    </row>
    <row r="40" spans="1:4" s="379" customFormat="1" ht="15" customHeight="1" x14ac:dyDescent="0.25">
      <c r="A40" s="378" t="s">
        <v>12</v>
      </c>
      <c r="B40" s="377" t="s">
        <v>604</v>
      </c>
      <c r="C40" s="376">
        <f>'SKLOP2- GO dela'!F122</f>
        <v>0</v>
      </c>
    </row>
    <row r="41" spans="1:4" s="379" customFormat="1" ht="15" customHeight="1" x14ac:dyDescent="0.25">
      <c r="A41" s="378" t="s">
        <v>13</v>
      </c>
      <c r="B41" s="377" t="s">
        <v>14</v>
      </c>
      <c r="C41" s="376">
        <f>'SKLOP2- GO dela'!F144</f>
        <v>0</v>
      </c>
    </row>
    <row r="42" spans="1:4" s="379" customFormat="1" ht="15" customHeight="1" x14ac:dyDescent="0.25">
      <c r="A42" s="378" t="s">
        <v>15</v>
      </c>
      <c r="B42" s="377" t="s">
        <v>16</v>
      </c>
      <c r="C42" s="376">
        <f>'SKLOP2- GO dela'!F153</f>
        <v>0</v>
      </c>
    </row>
    <row r="43" spans="1:4" s="379" customFormat="1" ht="15" customHeight="1" x14ac:dyDescent="0.25">
      <c r="A43" s="378" t="s">
        <v>17</v>
      </c>
      <c r="B43" s="377" t="s">
        <v>603</v>
      </c>
      <c r="C43" s="376">
        <f>'SKLOP2- GO dela'!F163</f>
        <v>0</v>
      </c>
    </row>
    <row r="44" spans="1:4" s="379" customFormat="1" ht="9.9" customHeight="1" x14ac:dyDescent="0.25">
      <c r="A44" s="378"/>
      <c r="B44" s="377"/>
      <c r="C44" s="376"/>
      <c r="D44" s="376"/>
    </row>
    <row r="45" spans="1:4" s="379" customFormat="1" ht="15" customHeight="1" x14ac:dyDescent="0.25">
      <c r="A45" s="375" t="s">
        <v>6</v>
      </c>
      <c r="B45" s="374" t="s">
        <v>7</v>
      </c>
      <c r="C45" s="376"/>
      <c r="D45" s="372">
        <f>SUM(C46:C47)</f>
        <v>0</v>
      </c>
    </row>
    <row r="46" spans="1:4" s="379" customFormat="1" ht="15" customHeight="1" x14ac:dyDescent="0.25">
      <c r="A46" s="378" t="s">
        <v>11</v>
      </c>
      <c r="B46" s="377" t="s">
        <v>602</v>
      </c>
      <c r="C46" s="376">
        <f>'SKLOP2- GO dela'!F184</f>
        <v>0</v>
      </c>
      <c r="D46" s="376"/>
    </row>
    <row r="47" spans="1:4" s="379" customFormat="1" ht="15" customHeight="1" x14ac:dyDescent="0.25">
      <c r="A47" s="378" t="s">
        <v>12</v>
      </c>
      <c r="B47" s="377" t="s">
        <v>601</v>
      </c>
      <c r="C47" s="376">
        <f>'SKLOP2- GO dela'!F206</f>
        <v>0</v>
      </c>
      <c r="D47" s="376"/>
    </row>
    <row r="48" spans="1:4" s="379" customFormat="1" ht="9.9" customHeight="1" x14ac:dyDescent="0.25">
      <c r="A48" s="378"/>
      <c r="B48" s="377"/>
      <c r="C48" s="376"/>
      <c r="D48" s="376"/>
    </row>
    <row r="49" spans="1:4" s="379" customFormat="1" ht="15" customHeight="1" x14ac:dyDescent="0.25">
      <c r="A49" s="375" t="s">
        <v>483</v>
      </c>
      <c r="B49" s="374" t="s">
        <v>600</v>
      </c>
      <c r="C49" s="376"/>
      <c r="D49" s="372">
        <f>'SKLOP2- Elektroinstalacije'!F83:F83</f>
        <v>0</v>
      </c>
    </row>
    <row r="50" spans="1:4" s="379" customFormat="1" ht="9.9" customHeight="1" x14ac:dyDescent="0.25">
      <c r="A50" s="375"/>
      <c r="B50" s="374"/>
      <c r="C50" s="376"/>
      <c r="D50" s="372"/>
    </row>
    <row r="51" spans="1:4" x14ac:dyDescent="0.25">
      <c r="A51" s="375" t="s">
        <v>485</v>
      </c>
      <c r="B51" s="374" t="s">
        <v>441</v>
      </c>
      <c r="D51" s="372">
        <f>SUM(C52:C53)</f>
        <v>0</v>
      </c>
    </row>
    <row r="52" spans="1:4" x14ac:dyDescent="0.25">
      <c r="A52" s="378" t="s">
        <v>11</v>
      </c>
      <c r="B52" s="377" t="s">
        <v>599</v>
      </c>
      <c r="C52" s="376">
        <f>'SKLOP2- Ostalo'!E4</f>
        <v>0</v>
      </c>
      <c r="D52" s="372"/>
    </row>
    <row r="53" spans="1:4" x14ac:dyDescent="0.25">
      <c r="A53" s="378" t="s">
        <v>12</v>
      </c>
      <c r="B53" s="377" t="s">
        <v>598</v>
      </c>
      <c r="C53" s="376">
        <f>'SKLOP2- Ostalo'!F6</f>
        <v>0</v>
      </c>
      <c r="D53" s="372"/>
    </row>
    <row r="54" spans="1:4" ht="9.9" customHeight="1" x14ac:dyDescent="0.25"/>
    <row r="55" spans="1:4" x14ac:dyDescent="0.25">
      <c r="A55" s="375" t="s">
        <v>487</v>
      </c>
      <c r="B55" s="374" t="s">
        <v>597</v>
      </c>
      <c r="C55" s="373">
        <v>0.05</v>
      </c>
      <c r="D55" s="372">
        <f>C55*(D38+D45+D49)</f>
        <v>0</v>
      </c>
    </row>
  </sheetData>
  <sheetProtection algorithmName="SHA-512" hashValue="RCKqbTrZFxFybkgPbqXZ/81dU+zI7Mp4b/LUf5GmNCCWXRpzY3c7vKeeJ1AblcKpr25nY6WpLDHKNGq0oo43Yw==" saltValue="gAacZOdOYfJC5aDKeZkQXQ==" spinCount="100000" sheet="1" objects="1" scenarios="1"/>
  <pageMargins left="0.78740157480314965" right="0.19685039370078741" top="0.74803149606299213" bottom="0.74803149606299213" header="0.31496062992125984" footer="0.31496062992125984"/>
  <pageSetup paperSize="9" scale="93" orientation="portrait" r:id="rId1"/>
  <headerFooter>
    <oddHeader>&amp;A</oddHeader>
    <oddFooter>Stran &amp;P od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6321F-45D5-4FF3-A8C6-3E29ED0E5F54}">
  <dimension ref="A1:F208"/>
  <sheetViews>
    <sheetView view="pageBreakPreview" topLeftCell="A61" zoomScaleNormal="115" zoomScaleSheetLayoutView="100" workbookViewId="0">
      <selection activeCell="E73" sqref="E73"/>
    </sheetView>
  </sheetViews>
  <sheetFormatPr defaultColWidth="8" defaultRowHeight="13.2" x14ac:dyDescent="0.25"/>
  <cols>
    <col min="1" max="1" width="6" style="408" customWidth="1"/>
    <col min="2" max="2" width="47.19921875" style="407" customWidth="1"/>
    <col min="3" max="3" width="5.69921875" style="406" customWidth="1"/>
    <col min="4" max="4" width="8.19921875" style="405" bestFit="1" customWidth="1"/>
    <col min="5" max="5" width="9.3984375" style="404" customWidth="1"/>
    <col min="6" max="6" width="10.59765625" style="403" customWidth="1"/>
    <col min="7" max="16384" width="8" style="401"/>
  </cols>
  <sheetData>
    <row r="1" spans="1:6" s="423" customFormat="1" x14ac:dyDescent="0.25">
      <c r="A1" s="443"/>
      <c r="B1" s="442" t="s">
        <v>691</v>
      </c>
      <c r="C1" s="441"/>
      <c r="D1" s="440"/>
      <c r="E1" s="439"/>
      <c r="F1" s="438"/>
    </row>
    <row r="2" spans="1:6" s="423" customFormat="1" x14ac:dyDescent="0.25">
      <c r="A2" s="413"/>
      <c r="B2" s="413"/>
      <c r="C2" s="406"/>
      <c r="D2" s="405"/>
      <c r="E2" s="411"/>
      <c r="F2" s="429"/>
    </row>
    <row r="3" spans="1:6" s="423" customFormat="1" x14ac:dyDescent="0.25">
      <c r="A3" s="436"/>
      <c r="B3" s="437" t="s">
        <v>690</v>
      </c>
      <c r="C3" s="406"/>
      <c r="D3" s="405"/>
      <c r="E3" s="411"/>
      <c r="F3" s="410"/>
    </row>
    <row r="4" spans="1:6" s="423" customFormat="1" x14ac:dyDescent="0.25">
      <c r="A4" s="436"/>
      <c r="B4" s="437"/>
      <c r="C4" s="406"/>
      <c r="D4" s="405"/>
      <c r="E4" s="411"/>
      <c r="F4" s="410"/>
    </row>
    <row r="5" spans="1:6" ht="26.4" x14ac:dyDescent="0.25">
      <c r="A5" s="435" t="s">
        <v>20</v>
      </c>
      <c r="B5" s="422" t="s">
        <v>689</v>
      </c>
      <c r="D5" s="409"/>
    </row>
    <row r="6" spans="1:6" x14ac:dyDescent="0.25">
      <c r="A6" s="435"/>
      <c r="B6" s="422"/>
      <c r="D6" s="409"/>
    </row>
    <row r="7" spans="1:6" ht="26.4" x14ac:dyDescent="0.25">
      <c r="A7" s="435" t="s">
        <v>20</v>
      </c>
      <c r="B7" s="422" t="s">
        <v>688</v>
      </c>
    </row>
    <row r="8" spans="1:6" x14ac:dyDescent="0.25">
      <c r="A8" s="435"/>
      <c r="B8" s="422"/>
    </row>
    <row r="9" spans="1:6" ht="26.4" x14ac:dyDescent="0.25">
      <c r="A9" s="435" t="s">
        <v>20</v>
      </c>
      <c r="B9" s="422" t="s">
        <v>687</v>
      </c>
    </row>
    <row r="10" spans="1:6" x14ac:dyDescent="0.25">
      <c r="A10" s="435"/>
      <c r="B10" s="422"/>
    </row>
    <row r="11" spans="1:6" x14ac:dyDescent="0.25">
      <c r="A11" s="435" t="s">
        <v>20</v>
      </c>
      <c r="B11" s="422" t="s">
        <v>686</v>
      </c>
    </row>
    <row r="12" spans="1:6" x14ac:dyDescent="0.25">
      <c r="A12" s="435"/>
      <c r="B12" s="422"/>
    </row>
    <row r="13" spans="1:6" ht="26.4" x14ac:dyDescent="0.25">
      <c r="A13" s="435" t="s">
        <v>20</v>
      </c>
      <c r="B13" s="422" t="s">
        <v>685</v>
      </c>
    </row>
    <row r="14" spans="1:6" x14ac:dyDescent="0.25">
      <c r="A14" s="435"/>
      <c r="B14" s="422"/>
    </row>
    <row r="15" spans="1:6" ht="26.4" x14ac:dyDescent="0.25">
      <c r="A15" s="435" t="s">
        <v>20</v>
      </c>
      <c r="B15" s="422" t="s">
        <v>684</v>
      </c>
      <c r="E15" s="411"/>
    </row>
    <row r="16" spans="1:6" x14ac:dyDescent="0.25">
      <c r="A16" s="435"/>
      <c r="B16" s="422"/>
    </row>
    <row r="17" spans="1:2" ht="26.4" x14ac:dyDescent="0.25">
      <c r="A17" s="435" t="s">
        <v>20</v>
      </c>
      <c r="B17" s="422" t="s">
        <v>683</v>
      </c>
    </row>
    <row r="18" spans="1:2" x14ac:dyDescent="0.25">
      <c r="A18" s="435"/>
      <c r="B18" s="422"/>
    </row>
    <row r="19" spans="1:2" ht="26.4" x14ac:dyDescent="0.25">
      <c r="A19" s="435" t="s">
        <v>20</v>
      </c>
      <c r="B19" s="422" t="s">
        <v>682</v>
      </c>
    </row>
    <row r="20" spans="1:2" x14ac:dyDescent="0.25">
      <c r="A20" s="435"/>
      <c r="B20" s="422"/>
    </row>
    <row r="21" spans="1:2" ht="26.4" x14ac:dyDescent="0.25">
      <c r="A21" s="435" t="s">
        <v>20</v>
      </c>
      <c r="B21" s="422" t="s">
        <v>681</v>
      </c>
    </row>
    <row r="22" spans="1:2" x14ac:dyDescent="0.25">
      <c r="A22" s="435"/>
      <c r="B22" s="422"/>
    </row>
    <row r="23" spans="1:2" ht="26.4" x14ac:dyDescent="0.25">
      <c r="A23" s="435" t="s">
        <v>20</v>
      </c>
      <c r="B23" s="422" t="s">
        <v>680</v>
      </c>
    </row>
    <row r="24" spans="1:2" x14ac:dyDescent="0.25">
      <c r="A24" s="435"/>
      <c r="B24" s="422"/>
    </row>
    <row r="25" spans="1:2" x14ac:dyDescent="0.25">
      <c r="A25" s="435" t="s">
        <v>20</v>
      </c>
      <c r="B25" s="422" t="s">
        <v>679</v>
      </c>
    </row>
    <row r="26" spans="1:2" x14ac:dyDescent="0.25">
      <c r="A26" s="435"/>
      <c r="B26" s="422"/>
    </row>
    <row r="27" spans="1:2" x14ac:dyDescent="0.25">
      <c r="A27" s="435" t="s">
        <v>20</v>
      </c>
      <c r="B27" s="422" t="s">
        <v>678</v>
      </c>
    </row>
    <row r="28" spans="1:2" x14ac:dyDescent="0.25">
      <c r="A28" s="435"/>
      <c r="B28" s="422"/>
    </row>
    <row r="29" spans="1:2" x14ac:dyDescent="0.25">
      <c r="A29" s="435" t="s">
        <v>20</v>
      </c>
      <c r="B29" s="422" t="s">
        <v>677</v>
      </c>
    </row>
    <row r="30" spans="1:2" x14ac:dyDescent="0.25">
      <c r="A30" s="435"/>
      <c r="B30" s="422"/>
    </row>
    <row r="31" spans="1:2" x14ac:dyDescent="0.25">
      <c r="A31" s="435" t="s">
        <v>20</v>
      </c>
      <c r="B31" s="422" t="s">
        <v>676</v>
      </c>
    </row>
    <row r="32" spans="1:2" x14ac:dyDescent="0.25">
      <c r="A32" s="435"/>
      <c r="B32" s="422"/>
    </row>
    <row r="33" spans="1:6" x14ac:dyDescent="0.25">
      <c r="A33" s="435" t="s">
        <v>20</v>
      </c>
      <c r="B33" s="422" t="s">
        <v>675</v>
      </c>
      <c r="D33" s="409"/>
      <c r="E33" s="411"/>
    </row>
    <row r="34" spans="1:6" x14ac:dyDescent="0.25">
      <c r="A34" s="435"/>
      <c r="B34" s="422"/>
      <c r="D34" s="409"/>
      <c r="E34" s="411"/>
    </row>
    <row r="35" spans="1:6" ht="26.4" x14ac:dyDescent="0.25">
      <c r="A35" s="435" t="s">
        <v>20</v>
      </c>
      <c r="B35" s="437" t="s">
        <v>674</v>
      </c>
    </row>
    <row r="36" spans="1:6" s="423" customFormat="1" ht="26.4" x14ac:dyDescent="0.25">
      <c r="A36" s="435"/>
      <c r="B36" s="437" t="s">
        <v>673</v>
      </c>
      <c r="C36" s="406"/>
      <c r="D36" s="405"/>
      <c r="E36" s="411"/>
      <c r="F36" s="410"/>
    </row>
    <row r="37" spans="1:6" s="423" customFormat="1" x14ac:dyDescent="0.25">
      <c r="A37" s="435"/>
      <c r="B37" s="437" t="s">
        <v>672</v>
      </c>
      <c r="C37" s="406"/>
      <c r="D37" s="405"/>
      <c r="E37" s="411"/>
      <c r="F37" s="410"/>
    </row>
    <row r="38" spans="1:6" s="423" customFormat="1" x14ac:dyDescent="0.25">
      <c r="A38" s="435"/>
      <c r="B38" s="437"/>
      <c r="C38" s="406"/>
      <c r="D38" s="405"/>
      <c r="E38" s="411"/>
      <c r="F38" s="410"/>
    </row>
    <row r="39" spans="1:6" s="423" customFormat="1" ht="26.4" x14ac:dyDescent="0.25">
      <c r="A39" s="436" t="s">
        <v>20</v>
      </c>
      <c r="B39" s="437" t="s">
        <v>671</v>
      </c>
      <c r="C39" s="406"/>
      <c r="D39" s="405"/>
      <c r="E39" s="411"/>
      <c r="F39" s="410"/>
    </row>
    <row r="40" spans="1:6" s="423" customFormat="1" ht="26.4" x14ac:dyDescent="0.25">
      <c r="A40" s="436"/>
      <c r="B40" s="437" t="s">
        <v>670</v>
      </c>
      <c r="C40" s="406"/>
      <c r="D40" s="405"/>
      <c r="E40" s="411"/>
      <c r="F40" s="410"/>
    </row>
    <row r="41" spans="1:6" s="423" customFormat="1" x14ac:dyDescent="0.25">
      <c r="A41" s="436"/>
      <c r="B41" s="413"/>
      <c r="C41" s="406"/>
      <c r="D41" s="405"/>
      <c r="E41" s="411"/>
      <c r="F41" s="410"/>
    </row>
    <row r="42" spans="1:6" s="423" customFormat="1" ht="26.4" x14ac:dyDescent="0.25">
      <c r="A42" s="436" t="s">
        <v>20</v>
      </c>
      <c r="B42" s="437" t="s">
        <v>669</v>
      </c>
      <c r="C42" s="406"/>
      <c r="D42" s="405"/>
      <c r="E42" s="411"/>
      <c r="F42" s="410"/>
    </row>
    <row r="43" spans="1:6" s="423" customFormat="1" ht="26.4" x14ac:dyDescent="0.25">
      <c r="A43" s="436"/>
      <c r="B43" s="437" t="s">
        <v>668</v>
      </c>
      <c r="C43" s="406"/>
      <c r="D43" s="405"/>
      <c r="E43" s="411"/>
      <c r="F43" s="410"/>
    </row>
    <row r="44" spans="1:6" s="423" customFormat="1" x14ac:dyDescent="0.25">
      <c r="A44" s="436"/>
      <c r="B44" s="437" t="s">
        <v>667</v>
      </c>
      <c r="C44" s="406"/>
      <c r="D44" s="405"/>
      <c r="E44" s="411"/>
      <c r="F44" s="410"/>
    </row>
    <row r="45" spans="1:6" s="423" customFormat="1" x14ac:dyDescent="0.25">
      <c r="A45" s="436"/>
      <c r="B45" s="413"/>
      <c r="C45" s="406"/>
      <c r="D45" s="405"/>
      <c r="E45" s="411"/>
      <c r="F45" s="410"/>
    </row>
    <row r="46" spans="1:6" x14ac:dyDescent="0.25">
      <c r="A46" s="435"/>
      <c r="D46" s="409"/>
    </row>
    <row r="47" spans="1:6" ht="26.4" x14ac:dyDescent="0.25">
      <c r="A47" s="435" t="s">
        <v>20</v>
      </c>
      <c r="B47" s="422" t="s">
        <v>666</v>
      </c>
      <c r="D47" s="409"/>
    </row>
    <row r="48" spans="1:6" ht="26.4" x14ac:dyDescent="0.25">
      <c r="A48" s="435"/>
      <c r="B48" s="422" t="s">
        <v>665</v>
      </c>
      <c r="D48" s="409"/>
    </row>
    <row r="49" spans="1:6" x14ac:dyDescent="0.25">
      <c r="A49" s="435"/>
      <c r="B49" s="422"/>
      <c r="D49" s="409"/>
    </row>
    <row r="50" spans="1:6" x14ac:dyDescent="0.25">
      <c r="A50" s="435"/>
      <c r="B50" s="422"/>
      <c r="D50" s="409"/>
    </row>
    <row r="51" spans="1:6" ht="26.4" x14ac:dyDescent="0.25">
      <c r="A51" s="435" t="s">
        <v>20</v>
      </c>
      <c r="B51" s="422" t="s">
        <v>664</v>
      </c>
      <c r="D51" s="409"/>
    </row>
    <row r="52" spans="1:6" x14ac:dyDescent="0.25">
      <c r="A52" s="435"/>
      <c r="B52" s="422" t="s">
        <v>663</v>
      </c>
      <c r="D52" s="409"/>
    </row>
    <row r="53" spans="1:6" x14ac:dyDescent="0.25">
      <c r="A53" s="435"/>
      <c r="B53" s="422"/>
      <c r="D53" s="409"/>
    </row>
    <row r="54" spans="1:6" ht="26.4" x14ac:dyDescent="0.25">
      <c r="A54" s="435" t="s">
        <v>20</v>
      </c>
      <c r="B54" s="422" t="s">
        <v>662</v>
      </c>
      <c r="D54" s="409"/>
    </row>
    <row r="55" spans="1:6" ht="26.4" x14ac:dyDescent="0.25">
      <c r="A55" s="435"/>
      <c r="B55" s="422" t="s">
        <v>661</v>
      </c>
      <c r="D55" s="409"/>
    </row>
    <row r="56" spans="1:6" x14ac:dyDescent="0.25">
      <c r="A56" s="435"/>
      <c r="B56" s="422"/>
      <c r="D56" s="409"/>
    </row>
    <row r="57" spans="1:6" ht="26.4" x14ac:dyDescent="0.25">
      <c r="A57" s="435" t="s">
        <v>20</v>
      </c>
      <c r="B57" s="422" t="s">
        <v>660</v>
      </c>
      <c r="D57" s="409"/>
    </row>
    <row r="58" spans="1:6" x14ac:dyDescent="0.25">
      <c r="A58" s="435"/>
      <c r="B58" s="422"/>
      <c r="D58" s="409"/>
    </row>
    <row r="59" spans="1:6" ht="26.4" x14ac:dyDescent="0.25">
      <c r="A59" s="435" t="s">
        <v>20</v>
      </c>
      <c r="B59" s="422" t="s">
        <v>659</v>
      </c>
      <c r="D59" s="409"/>
    </row>
    <row r="60" spans="1:6" x14ac:dyDescent="0.25">
      <c r="A60" s="435"/>
      <c r="B60" s="422"/>
      <c r="D60" s="409"/>
    </row>
    <row r="61" spans="1:6" s="423" customFormat="1" ht="26.4" x14ac:dyDescent="0.25">
      <c r="A61" s="408" t="s">
        <v>20</v>
      </c>
      <c r="B61" s="407" t="s">
        <v>658</v>
      </c>
      <c r="C61" s="406"/>
      <c r="D61" s="409"/>
      <c r="E61" s="404"/>
      <c r="F61" s="403"/>
    </row>
    <row r="62" spans="1:6" s="423" customFormat="1" ht="26.4" x14ac:dyDescent="0.25">
      <c r="A62" s="408"/>
      <c r="B62" s="407" t="s">
        <v>657</v>
      </c>
      <c r="C62" s="406"/>
      <c r="D62" s="409"/>
      <c r="E62" s="404"/>
      <c r="F62" s="403"/>
    </row>
    <row r="63" spans="1:6" s="423" customFormat="1" x14ac:dyDescent="0.25">
      <c r="A63" s="408"/>
      <c r="B63" s="413"/>
      <c r="C63" s="406"/>
      <c r="D63" s="409"/>
      <c r="E63" s="404"/>
      <c r="F63" s="403"/>
    </row>
    <row r="64" spans="1:6" s="423" customFormat="1" ht="26.4" x14ac:dyDescent="0.25">
      <c r="A64" s="408" t="s">
        <v>20</v>
      </c>
      <c r="B64" s="407" t="s">
        <v>656</v>
      </c>
      <c r="C64" s="406"/>
      <c r="D64" s="409"/>
      <c r="E64" s="404"/>
      <c r="F64" s="403"/>
    </row>
    <row r="65" spans="1:6" s="423" customFormat="1" ht="26.4" x14ac:dyDescent="0.25">
      <c r="A65" s="408"/>
      <c r="B65" s="407" t="s">
        <v>655</v>
      </c>
      <c r="C65" s="406"/>
      <c r="D65" s="409"/>
      <c r="E65" s="404"/>
      <c r="F65" s="403"/>
    </row>
    <row r="66" spans="1:6" s="423" customFormat="1" x14ac:dyDescent="0.25">
      <c r="A66" s="408"/>
      <c r="B66" s="407"/>
      <c r="C66" s="406"/>
      <c r="D66" s="409"/>
      <c r="E66" s="404"/>
      <c r="F66" s="403"/>
    </row>
    <row r="67" spans="1:6" s="423" customFormat="1" x14ac:dyDescent="0.25">
      <c r="A67" s="408"/>
      <c r="B67" s="407"/>
      <c r="C67" s="406"/>
      <c r="D67" s="409"/>
      <c r="E67" s="404"/>
      <c r="F67" s="403"/>
    </row>
    <row r="68" spans="1:6" s="423" customFormat="1" x14ac:dyDescent="0.25">
      <c r="A68" s="408"/>
      <c r="B68" s="407"/>
      <c r="C68" s="406"/>
      <c r="D68" s="409"/>
      <c r="E68" s="404"/>
      <c r="F68" s="403"/>
    </row>
    <row r="69" spans="1:6" s="423" customFormat="1" ht="13.8" thickBot="1" x14ac:dyDescent="0.3">
      <c r="A69" s="414" t="s">
        <v>4</v>
      </c>
      <c r="B69" s="413" t="s">
        <v>5</v>
      </c>
      <c r="C69" s="406"/>
      <c r="D69" s="405"/>
      <c r="E69" s="404"/>
      <c r="F69" s="410"/>
    </row>
    <row r="70" spans="1:6" s="423" customFormat="1" ht="40.799999999999997" thickTop="1" thickBot="1" x14ac:dyDescent="0.3">
      <c r="A70" s="434" t="s">
        <v>654</v>
      </c>
      <c r="B70" s="433" t="s">
        <v>653</v>
      </c>
      <c r="C70" s="432" t="s">
        <v>652</v>
      </c>
      <c r="D70" s="430" t="s">
        <v>651</v>
      </c>
      <c r="E70" s="431" t="s">
        <v>650</v>
      </c>
      <c r="F70" s="430" t="s">
        <v>84</v>
      </c>
    </row>
    <row r="71" spans="1:6" s="423" customFormat="1" ht="13.8" thickTop="1" x14ac:dyDescent="0.25">
      <c r="A71" s="414" t="s">
        <v>11</v>
      </c>
      <c r="B71" s="413" t="s">
        <v>21</v>
      </c>
      <c r="C71" s="406"/>
      <c r="D71" s="405"/>
      <c r="E71" s="411"/>
      <c r="F71" s="410"/>
    </row>
    <row r="72" spans="1:6" s="423" customFormat="1" x14ac:dyDescent="0.25">
      <c r="A72" s="408"/>
      <c r="B72" s="407"/>
      <c r="C72" s="406"/>
      <c r="D72" s="409"/>
      <c r="E72" s="404"/>
      <c r="F72" s="403"/>
    </row>
    <row r="73" spans="1:6" s="423" customFormat="1" ht="26.4" x14ac:dyDescent="0.25">
      <c r="A73" s="408">
        <v>1</v>
      </c>
      <c r="B73" s="407" t="s">
        <v>649</v>
      </c>
      <c r="C73" s="406" t="s">
        <v>23</v>
      </c>
      <c r="D73" s="409">
        <v>60</v>
      </c>
      <c r="E73" s="534"/>
      <c r="F73" s="403">
        <f>+ROUND(ROUND(E73,2)*D73,2)</f>
        <v>0</v>
      </c>
    </row>
    <row r="74" spans="1:6" s="423" customFormat="1" x14ac:dyDescent="0.25">
      <c r="A74" s="408"/>
      <c r="B74" s="407"/>
      <c r="C74" s="406"/>
      <c r="D74" s="409"/>
      <c r="E74" s="404"/>
      <c r="F74" s="403"/>
    </row>
    <row r="75" spans="1:6" s="425" customFormat="1" ht="26.4" x14ac:dyDescent="0.25">
      <c r="A75" s="408">
        <v>2</v>
      </c>
      <c r="B75" s="407" t="s">
        <v>648</v>
      </c>
      <c r="C75" s="406" t="s">
        <v>23</v>
      </c>
      <c r="D75" s="409">
        <v>57</v>
      </c>
      <c r="E75" s="534"/>
      <c r="F75" s="403">
        <f>+ROUND(ROUND(E75,2)*D75,2)</f>
        <v>0</v>
      </c>
    </row>
    <row r="76" spans="1:6" s="423" customFormat="1" x14ac:dyDescent="0.25">
      <c r="A76" s="408"/>
      <c r="B76" s="407"/>
      <c r="C76" s="406"/>
      <c r="D76" s="409"/>
      <c r="E76" s="404"/>
      <c r="F76" s="403"/>
    </row>
    <row r="77" spans="1:6" s="425" customFormat="1" ht="26.4" x14ac:dyDescent="0.25">
      <c r="A77" s="408">
        <v>3</v>
      </c>
      <c r="B77" s="407" t="s">
        <v>647</v>
      </c>
      <c r="C77" s="406" t="s">
        <v>23</v>
      </c>
      <c r="D77" s="409">
        <v>57</v>
      </c>
      <c r="E77" s="534"/>
      <c r="F77" s="403">
        <f>+ROUND(ROUND(E77,2)*D77,2)</f>
        <v>0</v>
      </c>
    </row>
    <row r="78" spans="1:6" x14ac:dyDescent="0.25">
      <c r="D78" s="409"/>
    </row>
    <row r="79" spans="1:6" s="423" customFormat="1" ht="26.4" x14ac:dyDescent="0.25">
      <c r="A79" s="408">
        <v>4</v>
      </c>
      <c r="B79" s="407" t="s">
        <v>646</v>
      </c>
      <c r="C79" s="406" t="s">
        <v>23</v>
      </c>
      <c r="D79" s="409">
        <v>42</v>
      </c>
      <c r="E79" s="534"/>
      <c r="F79" s="403">
        <f>+ROUND(ROUND(E79,2)*D79,2)</f>
        <v>0</v>
      </c>
    </row>
    <row r="80" spans="1:6" s="423" customFormat="1" x14ac:dyDescent="0.25">
      <c r="A80" s="408"/>
      <c r="B80" s="407"/>
      <c r="C80" s="406"/>
      <c r="D80" s="409"/>
      <c r="E80" s="404"/>
      <c r="F80" s="403"/>
    </row>
    <row r="81" spans="1:6" s="425" customFormat="1" ht="26.4" x14ac:dyDescent="0.25">
      <c r="A81" s="408">
        <v>5</v>
      </c>
      <c r="B81" s="407" t="s">
        <v>645</v>
      </c>
      <c r="C81" s="406" t="s">
        <v>23</v>
      </c>
      <c r="D81" s="409">
        <v>24</v>
      </c>
      <c r="E81" s="534"/>
      <c r="F81" s="403">
        <f>+ROUND(ROUND(E81,2)*D81,2)</f>
        <v>0</v>
      </c>
    </row>
    <row r="82" spans="1:6" s="423" customFormat="1" x14ac:dyDescent="0.25">
      <c r="A82" s="408"/>
      <c r="B82" s="407"/>
      <c r="C82" s="406"/>
      <c r="D82" s="409"/>
      <c r="E82" s="404"/>
      <c r="F82" s="403"/>
    </row>
    <row r="83" spans="1:6" ht="26.4" x14ac:dyDescent="0.25">
      <c r="A83" s="408">
        <v>6</v>
      </c>
      <c r="B83" s="407" t="s">
        <v>644</v>
      </c>
      <c r="C83" s="406" t="s">
        <v>23</v>
      </c>
      <c r="D83" s="409">
        <v>14.6</v>
      </c>
      <c r="E83" s="534"/>
      <c r="F83" s="403">
        <f>+ROUND(ROUND(E83,2)*D83,2)</f>
        <v>0</v>
      </c>
    </row>
    <row r="84" spans="1:6" s="423" customFormat="1" x14ac:dyDescent="0.25">
      <c r="A84" s="408"/>
      <c r="B84" s="407"/>
      <c r="C84" s="406"/>
      <c r="D84" s="409"/>
      <c r="E84" s="404"/>
      <c r="F84" s="403"/>
    </row>
    <row r="85" spans="1:6" s="425" customFormat="1" ht="39.6" x14ac:dyDescent="0.25">
      <c r="A85" s="408">
        <v>7</v>
      </c>
      <c r="B85" s="407" t="s">
        <v>643</v>
      </c>
      <c r="C85" s="406" t="s">
        <v>24</v>
      </c>
      <c r="D85" s="409">
        <v>608</v>
      </c>
      <c r="E85" s="534"/>
      <c r="F85" s="403">
        <f>+ROUND(ROUND(E85,2)*D85,2)</f>
        <v>0</v>
      </c>
    </row>
    <row r="86" spans="1:6" s="423" customFormat="1" x14ac:dyDescent="0.25">
      <c r="A86" s="408"/>
      <c r="B86" s="407"/>
      <c r="C86" s="406"/>
      <c r="D86" s="409"/>
      <c r="E86" s="404"/>
      <c r="F86" s="403"/>
    </row>
    <row r="87" spans="1:6" s="425" customFormat="1" ht="39.6" x14ac:dyDescent="0.25">
      <c r="A87" s="408">
        <v>8</v>
      </c>
      <c r="B87" s="407" t="s">
        <v>642</v>
      </c>
      <c r="C87" s="409" t="s">
        <v>24</v>
      </c>
      <c r="D87" s="409">
        <v>608</v>
      </c>
      <c r="E87" s="534"/>
      <c r="F87" s="403">
        <f>+ROUND(ROUND(E87,2)*D87,2)</f>
        <v>0</v>
      </c>
    </row>
    <row r="88" spans="1:6" s="423" customFormat="1" x14ac:dyDescent="0.25">
      <c r="A88" s="408"/>
      <c r="B88" s="407"/>
      <c r="C88" s="409"/>
      <c r="D88" s="409"/>
      <c r="E88" s="404"/>
      <c r="F88" s="429"/>
    </row>
    <row r="89" spans="1:6" s="425" customFormat="1" ht="39.6" x14ac:dyDescent="0.25">
      <c r="A89" s="408">
        <v>9</v>
      </c>
      <c r="B89" s="407" t="s">
        <v>641</v>
      </c>
      <c r="C89" s="406" t="s">
        <v>24</v>
      </c>
      <c r="D89" s="409">
        <v>139</v>
      </c>
      <c r="E89" s="534"/>
      <c r="F89" s="403">
        <f>+ROUND(ROUND(E89,2)*D89,2)</f>
        <v>0</v>
      </c>
    </row>
    <row r="90" spans="1:6" x14ac:dyDescent="0.25">
      <c r="D90" s="409"/>
      <c r="F90" s="421"/>
    </row>
    <row r="91" spans="1:6" s="424" customFormat="1" x14ac:dyDescent="0.25">
      <c r="A91" s="408">
        <v>10</v>
      </c>
      <c r="B91" s="407" t="s">
        <v>640</v>
      </c>
      <c r="C91" s="406" t="s">
        <v>27</v>
      </c>
      <c r="D91" s="409">
        <v>8</v>
      </c>
      <c r="E91" s="534"/>
      <c r="F91" s="403">
        <f>+ROUND(ROUND(E91,2)*D91,2)</f>
        <v>0</v>
      </c>
    </row>
    <row r="92" spans="1:6" x14ac:dyDescent="0.25">
      <c r="D92" s="409"/>
      <c r="F92" s="421"/>
    </row>
    <row r="93" spans="1:6" s="423" customFormat="1" x14ac:dyDescent="0.25">
      <c r="A93" s="408">
        <v>11</v>
      </c>
      <c r="B93" s="407" t="s">
        <v>639</v>
      </c>
      <c r="C93" s="406" t="s">
        <v>23</v>
      </c>
      <c r="D93" s="409">
        <v>16</v>
      </c>
      <c r="E93" s="535"/>
      <c r="F93" s="403">
        <f>+ROUND(ROUND(E93,2)*D93,2)</f>
        <v>0</v>
      </c>
    </row>
    <row r="94" spans="1:6" x14ac:dyDescent="0.25">
      <c r="D94" s="409"/>
      <c r="F94" s="421"/>
    </row>
    <row r="95" spans="1:6" s="423" customFormat="1" ht="26.4" x14ac:dyDescent="0.25">
      <c r="A95" s="408">
        <v>12</v>
      </c>
      <c r="B95" s="407" t="s">
        <v>638</v>
      </c>
      <c r="C95" s="406" t="s">
        <v>23</v>
      </c>
      <c r="D95" s="409">
        <v>4</v>
      </c>
      <c r="E95" s="534"/>
      <c r="F95" s="403">
        <f>+ROUND(ROUND(E95,2)*D95,2)</f>
        <v>0</v>
      </c>
    </row>
    <row r="96" spans="1:6" s="423" customFormat="1" x14ac:dyDescent="0.25">
      <c r="A96" s="408"/>
      <c r="B96" s="407"/>
      <c r="C96" s="406"/>
      <c r="D96" s="409"/>
      <c r="E96" s="404"/>
      <c r="F96" s="403"/>
    </row>
    <row r="97" spans="1:6" x14ac:dyDescent="0.25">
      <c r="A97" s="408">
        <v>13</v>
      </c>
      <c r="B97" s="407" t="s">
        <v>637</v>
      </c>
      <c r="C97" s="406" t="s">
        <v>27</v>
      </c>
      <c r="D97" s="409">
        <v>4</v>
      </c>
      <c r="E97" s="534"/>
      <c r="F97" s="403">
        <f>+ROUND(ROUND(E97,2)*D97,2)</f>
        <v>0</v>
      </c>
    </row>
    <row r="98" spans="1:6" x14ac:dyDescent="0.25">
      <c r="D98" s="409"/>
      <c r="F98" s="421"/>
    </row>
    <row r="99" spans="1:6" s="423" customFormat="1" ht="26.4" x14ac:dyDescent="0.25">
      <c r="A99" s="408">
        <v>14</v>
      </c>
      <c r="B99" s="407" t="s">
        <v>86</v>
      </c>
      <c r="C99" s="406" t="s">
        <v>24</v>
      </c>
      <c r="D99" s="409">
        <v>26</v>
      </c>
      <c r="E99" s="534"/>
      <c r="F99" s="403">
        <f>+ROUND(ROUND(E99,2)*D99,2)</f>
        <v>0</v>
      </c>
    </row>
    <row r="100" spans="1:6" x14ac:dyDescent="0.25">
      <c r="D100" s="409"/>
    </row>
    <row r="101" spans="1:6" s="423" customFormat="1" ht="39.6" x14ac:dyDescent="0.25">
      <c r="A101" s="408">
        <v>15</v>
      </c>
      <c r="B101" s="407" t="s">
        <v>97</v>
      </c>
      <c r="C101" s="406" t="s">
        <v>26</v>
      </c>
      <c r="D101" s="409">
        <v>4.3</v>
      </c>
      <c r="E101" s="534"/>
      <c r="F101" s="403">
        <f>+ROUND(ROUND(E101,2)*D101,2)</f>
        <v>0</v>
      </c>
    </row>
    <row r="102" spans="1:6" x14ac:dyDescent="0.25">
      <c r="D102" s="409"/>
      <c r="F102" s="421"/>
    </row>
    <row r="103" spans="1:6" ht="66" x14ac:dyDescent="0.25">
      <c r="A103" s="408" t="s">
        <v>286</v>
      </c>
      <c r="B103" s="407" t="s">
        <v>636</v>
      </c>
      <c r="D103" s="409"/>
      <c r="F103" s="421"/>
    </row>
    <row r="104" spans="1:6" x14ac:dyDescent="0.25">
      <c r="B104" s="407" t="s">
        <v>490</v>
      </c>
      <c r="C104" s="406" t="s">
        <v>491</v>
      </c>
      <c r="D104" s="409">
        <v>2</v>
      </c>
      <c r="E104" s="534"/>
      <c r="F104" s="403">
        <f>+ROUND(ROUND(E104,2)*D104,2)</f>
        <v>0</v>
      </c>
    </row>
    <row r="105" spans="1:6" x14ac:dyDescent="0.25">
      <c r="B105" s="426" t="s">
        <v>493</v>
      </c>
      <c r="C105" s="406" t="s">
        <v>491</v>
      </c>
      <c r="D105" s="409">
        <v>10</v>
      </c>
      <c r="E105" s="534"/>
      <c r="F105" s="403">
        <f>+ROUND(ROUND(E105,2)*D105,2)</f>
        <v>0</v>
      </c>
    </row>
    <row r="106" spans="1:6" x14ac:dyDescent="0.25">
      <c r="B106" s="426" t="s">
        <v>495</v>
      </c>
      <c r="C106" s="406" t="s">
        <v>491</v>
      </c>
      <c r="D106" s="409">
        <v>10</v>
      </c>
      <c r="E106" s="534"/>
      <c r="F106" s="403">
        <f>+ROUND(ROUND(E106,2)*D106,2)</f>
        <v>0</v>
      </c>
    </row>
    <row r="107" spans="1:6" x14ac:dyDescent="0.25">
      <c r="D107" s="409"/>
    </row>
    <row r="108" spans="1:6" s="423" customFormat="1" ht="13.8" thickBot="1" x14ac:dyDescent="0.3">
      <c r="A108" s="420"/>
      <c r="B108" s="419" t="s">
        <v>29</v>
      </c>
      <c r="C108" s="418"/>
      <c r="D108" s="417"/>
      <c r="E108" s="416"/>
      <c r="F108" s="415">
        <f>SUM(F70:F107)</f>
        <v>0</v>
      </c>
    </row>
    <row r="109" spans="1:6" s="423" customFormat="1" ht="13.8" thickTop="1" x14ac:dyDescent="0.25">
      <c r="A109" s="414"/>
      <c r="B109" s="413"/>
      <c r="C109" s="406"/>
      <c r="D109" s="409"/>
      <c r="E109" s="411"/>
      <c r="F109" s="410"/>
    </row>
    <row r="110" spans="1:6" s="423" customFormat="1" x14ac:dyDescent="0.25">
      <c r="A110" s="414" t="s">
        <v>12</v>
      </c>
      <c r="B110" s="413" t="s">
        <v>30</v>
      </c>
      <c r="C110" s="406"/>
      <c r="D110" s="409"/>
      <c r="E110" s="404"/>
      <c r="F110" s="410"/>
    </row>
    <row r="111" spans="1:6" x14ac:dyDescent="0.25">
      <c r="D111" s="409"/>
    </row>
    <row r="112" spans="1:6" ht="26.4" x14ac:dyDescent="0.25">
      <c r="A112" s="408">
        <v>1</v>
      </c>
      <c r="B112" s="407" t="s">
        <v>635</v>
      </c>
      <c r="C112" s="406" t="s">
        <v>26</v>
      </c>
      <c r="D112" s="409">
        <v>22.8</v>
      </c>
      <c r="E112" s="534"/>
      <c r="F112" s="403">
        <f>+ROUND(ROUND(E112,2)*D112,2)</f>
        <v>0</v>
      </c>
    </row>
    <row r="113" spans="1:6" x14ac:dyDescent="0.25">
      <c r="D113" s="409"/>
    </row>
    <row r="114" spans="1:6" x14ac:dyDescent="0.25">
      <c r="A114" s="408">
        <v>2</v>
      </c>
      <c r="B114" s="407" t="s">
        <v>634</v>
      </c>
      <c r="C114" s="406" t="s">
        <v>26</v>
      </c>
      <c r="D114" s="409">
        <v>12.3</v>
      </c>
      <c r="E114" s="534"/>
      <c r="F114" s="403">
        <f>+ROUND(ROUND(E114,2)*D114,2)</f>
        <v>0</v>
      </c>
    </row>
    <row r="115" spans="1:6" x14ac:dyDescent="0.25">
      <c r="D115" s="409"/>
    </row>
    <row r="116" spans="1:6" ht="52.8" x14ac:dyDescent="0.25">
      <c r="A116" s="408">
        <v>3</v>
      </c>
      <c r="B116" s="407" t="s">
        <v>633</v>
      </c>
      <c r="C116" s="406" t="s">
        <v>26</v>
      </c>
      <c r="D116" s="409">
        <v>8.25</v>
      </c>
      <c r="E116" s="534"/>
      <c r="F116" s="403">
        <f>+ROUND(ROUND(E116,2)*D116,2)</f>
        <v>0</v>
      </c>
    </row>
    <row r="117" spans="1:6" x14ac:dyDescent="0.25">
      <c r="D117" s="409"/>
    </row>
    <row r="118" spans="1:6" ht="26.4" x14ac:dyDescent="0.25">
      <c r="A118" s="408">
        <v>5</v>
      </c>
      <c r="B118" s="407" t="s">
        <v>102</v>
      </c>
      <c r="C118" s="406" t="s">
        <v>26</v>
      </c>
      <c r="D118" s="409">
        <v>6.5</v>
      </c>
      <c r="E118" s="534"/>
      <c r="F118" s="403">
        <f>+ROUND(ROUND(E118,2)*D118,2)</f>
        <v>0</v>
      </c>
    </row>
    <row r="119" spans="1:6" x14ac:dyDescent="0.25">
      <c r="D119" s="409"/>
      <c r="F119" s="421"/>
    </row>
    <row r="120" spans="1:6" ht="79.2" x14ac:dyDescent="0.25">
      <c r="A120" s="408">
        <v>6</v>
      </c>
      <c r="B120" s="407" t="s">
        <v>632</v>
      </c>
      <c r="C120" s="406" t="s">
        <v>24</v>
      </c>
      <c r="D120" s="409">
        <v>22</v>
      </c>
      <c r="E120" s="534"/>
      <c r="F120" s="403">
        <f>+ROUND(ROUND(E120,2)*D120,2)</f>
        <v>0</v>
      </c>
    </row>
    <row r="121" spans="1:6" x14ac:dyDescent="0.25">
      <c r="D121" s="409"/>
    </row>
    <row r="122" spans="1:6" s="423" customFormat="1" ht="13.8" thickBot="1" x14ac:dyDescent="0.3">
      <c r="A122" s="420"/>
      <c r="B122" s="419" t="s">
        <v>29</v>
      </c>
      <c r="C122" s="418"/>
      <c r="D122" s="417"/>
      <c r="E122" s="416"/>
      <c r="F122" s="415">
        <f>SUM(F111:F121)</f>
        <v>0</v>
      </c>
    </row>
    <row r="123" spans="1:6" s="423" customFormat="1" ht="13.8" thickTop="1" x14ac:dyDescent="0.25">
      <c r="A123" s="414"/>
      <c r="B123" s="413"/>
      <c r="C123" s="406"/>
      <c r="D123" s="409"/>
      <c r="E123" s="411"/>
      <c r="F123" s="410"/>
    </row>
    <row r="124" spans="1:6" x14ac:dyDescent="0.25">
      <c r="D124" s="409"/>
    </row>
    <row r="125" spans="1:6" s="423" customFormat="1" x14ac:dyDescent="0.25">
      <c r="A125" s="414" t="s">
        <v>13</v>
      </c>
      <c r="B125" s="413" t="s">
        <v>14</v>
      </c>
      <c r="C125" s="406"/>
      <c r="D125" s="409"/>
      <c r="E125" s="411"/>
      <c r="F125" s="410"/>
    </row>
    <row r="126" spans="1:6" x14ac:dyDescent="0.25">
      <c r="D126" s="409"/>
    </row>
    <row r="127" spans="1:6" ht="39.6" x14ac:dyDescent="0.25">
      <c r="A127" s="408">
        <v>1</v>
      </c>
      <c r="B127" s="407" t="s">
        <v>104</v>
      </c>
      <c r="C127" s="406" t="s">
        <v>26</v>
      </c>
      <c r="D127" s="409">
        <v>0.68</v>
      </c>
      <c r="E127" s="534"/>
      <c r="F127" s="403">
        <f>+ROUND(ROUND(E127,2)*D127,2)</f>
        <v>0</v>
      </c>
    </row>
    <row r="128" spans="1:6" x14ac:dyDescent="0.25">
      <c r="D128" s="409"/>
    </row>
    <row r="129" spans="1:6" ht="39.6" x14ac:dyDescent="0.25">
      <c r="A129" s="408">
        <v>2</v>
      </c>
      <c r="B129" s="407" t="s">
        <v>631</v>
      </c>
      <c r="C129" s="406" t="s">
        <v>26</v>
      </c>
      <c r="D129" s="409">
        <v>3.15</v>
      </c>
      <c r="E129" s="534"/>
      <c r="F129" s="403">
        <f>+ROUND(ROUND(E129,2)*D129,2)</f>
        <v>0</v>
      </c>
    </row>
    <row r="130" spans="1:6" x14ac:dyDescent="0.25">
      <c r="B130" s="422"/>
      <c r="D130" s="409"/>
      <c r="F130" s="421"/>
    </row>
    <row r="131" spans="1:6" ht="26.4" x14ac:dyDescent="0.25">
      <c r="A131" s="408">
        <v>3</v>
      </c>
      <c r="B131" s="422" t="s">
        <v>630</v>
      </c>
      <c r="C131" s="406" t="s">
        <v>27</v>
      </c>
      <c r="D131" s="409">
        <v>11</v>
      </c>
      <c r="E131" s="534"/>
      <c r="F131" s="403">
        <f>+ROUND(ROUND(E131,2)*D131,2)</f>
        <v>0</v>
      </c>
    </row>
    <row r="132" spans="1:6" x14ac:dyDescent="0.25">
      <c r="D132" s="409"/>
    </row>
    <row r="133" spans="1:6" x14ac:dyDescent="0.25">
      <c r="B133" s="428" t="s">
        <v>629</v>
      </c>
      <c r="D133" s="409"/>
      <c r="F133" s="421"/>
    </row>
    <row r="134" spans="1:6" x14ac:dyDescent="0.25">
      <c r="B134" s="422" t="s">
        <v>38</v>
      </c>
      <c r="D134" s="409"/>
      <c r="F134" s="421"/>
    </row>
    <row r="135" spans="1:6" x14ac:dyDescent="0.25">
      <c r="B135" s="422"/>
      <c r="D135" s="409"/>
      <c r="F135" s="421"/>
    </row>
    <row r="136" spans="1:6" ht="26.4" x14ac:dyDescent="0.25">
      <c r="A136" s="408">
        <v>4</v>
      </c>
      <c r="B136" s="422" t="s">
        <v>159</v>
      </c>
      <c r="C136" s="406" t="s">
        <v>24</v>
      </c>
      <c r="D136" s="409">
        <v>1</v>
      </c>
      <c r="E136" s="534"/>
      <c r="F136" s="403">
        <f>+ROUND(ROUND(E136,2)*D136,2)</f>
        <v>0</v>
      </c>
    </row>
    <row r="137" spans="1:6" x14ac:dyDescent="0.25">
      <c r="B137" s="422"/>
      <c r="D137" s="409"/>
      <c r="F137" s="421"/>
    </row>
    <row r="138" spans="1:6" ht="26.4" x14ac:dyDescent="0.25">
      <c r="A138" s="408">
        <v>5</v>
      </c>
      <c r="B138" s="422" t="s">
        <v>628</v>
      </c>
      <c r="C138" s="406" t="s">
        <v>27</v>
      </c>
      <c r="D138" s="409">
        <v>40</v>
      </c>
      <c r="E138" s="534"/>
      <c r="F138" s="403">
        <f>+ROUND(ROUND(E138,2)*D138,2)</f>
        <v>0</v>
      </c>
    </row>
    <row r="139" spans="1:6" x14ac:dyDescent="0.25">
      <c r="B139" s="422"/>
      <c r="D139" s="409"/>
      <c r="F139" s="421"/>
    </row>
    <row r="140" spans="1:6" ht="39.6" x14ac:dyDescent="0.25">
      <c r="A140" s="408">
        <v>6</v>
      </c>
      <c r="B140" s="422" t="s">
        <v>627</v>
      </c>
      <c r="C140" s="406" t="s">
        <v>27</v>
      </c>
      <c r="D140" s="409">
        <v>2</v>
      </c>
      <c r="E140" s="534"/>
      <c r="F140" s="403">
        <f>+ROUND(ROUND(E140,2)*D140,2)</f>
        <v>0</v>
      </c>
    </row>
    <row r="141" spans="1:6" x14ac:dyDescent="0.25">
      <c r="B141" s="422"/>
      <c r="D141" s="409"/>
      <c r="F141" s="421"/>
    </row>
    <row r="142" spans="1:6" ht="52.8" x14ac:dyDescent="0.25">
      <c r="A142" s="408">
        <v>7</v>
      </c>
      <c r="B142" s="407" t="s">
        <v>626</v>
      </c>
      <c r="C142" s="406" t="s">
        <v>40</v>
      </c>
      <c r="D142" s="409">
        <v>320</v>
      </c>
      <c r="E142" s="534"/>
      <c r="F142" s="403">
        <f>+ROUND(ROUND(E142,2)*D142,2)</f>
        <v>0</v>
      </c>
    </row>
    <row r="143" spans="1:6" x14ac:dyDescent="0.25">
      <c r="D143" s="409"/>
    </row>
    <row r="144" spans="1:6" s="423" customFormat="1" ht="13.8" thickBot="1" x14ac:dyDescent="0.3">
      <c r="A144" s="420"/>
      <c r="B144" s="419" t="s">
        <v>29</v>
      </c>
      <c r="C144" s="418"/>
      <c r="D144" s="417"/>
      <c r="E144" s="416"/>
      <c r="F144" s="415">
        <f>SUM(F126:F143)</f>
        <v>0</v>
      </c>
    </row>
    <row r="145" spans="1:6" ht="13.8" thickTop="1" x14ac:dyDescent="0.25">
      <c r="D145" s="409"/>
    </row>
    <row r="146" spans="1:6" x14ac:dyDescent="0.25">
      <c r="D146" s="409"/>
    </row>
    <row r="147" spans="1:6" s="423" customFormat="1" x14ac:dyDescent="0.25">
      <c r="A147" s="414" t="s">
        <v>15</v>
      </c>
      <c r="B147" s="413" t="s">
        <v>16</v>
      </c>
      <c r="C147" s="406"/>
      <c r="D147" s="409"/>
      <c r="E147" s="411"/>
      <c r="F147" s="410"/>
    </row>
    <row r="148" spans="1:6" x14ac:dyDescent="0.25">
      <c r="D148" s="409"/>
    </row>
    <row r="149" spans="1:6" ht="39.6" x14ac:dyDescent="0.25">
      <c r="A149" s="408">
        <v>1</v>
      </c>
      <c r="B149" s="407" t="s">
        <v>625</v>
      </c>
      <c r="C149" s="406" t="s">
        <v>24</v>
      </c>
      <c r="D149" s="409">
        <v>5</v>
      </c>
      <c r="E149" s="534"/>
      <c r="F149" s="403">
        <f>+ROUND(ROUND(E149,2)*D149,2)</f>
        <v>0</v>
      </c>
    </row>
    <row r="150" spans="1:6" x14ac:dyDescent="0.25">
      <c r="D150" s="409"/>
    </row>
    <row r="151" spans="1:6" ht="39.6" x14ac:dyDescent="0.25">
      <c r="A151" s="408">
        <v>2</v>
      </c>
      <c r="B151" s="407" t="s">
        <v>137</v>
      </c>
      <c r="C151" s="406" t="s">
        <v>24</v>
      </c>
      <c r="D151" s="409">
        <v>521.04999999999995</v>
      </c>
      <c r="E151" s="534"/>
      <c r="F151" s="403">
        <f>+ROUND(ROUND(E151,2)*D151,2)</f>
        <v>0</v>
      </c>
    </row>
    <row r="152" spans="1:6" x14ac:dyDescent="0.25">
      <c r="D152" s="409"/>
    </row>
    <row r="153" spans="1:6" s="423" customFormat="1" ht="13.8" thickBot="1" x14ac:dyDescent="0.3">
      <c r="A153" s="420"/>
      <c r="B153" s="419" t="s">
        <v>29</v>
      </c>
      <c r="C153" s="418"/>
      <c r="D153" s="417"/>
      <c r="E153" s="416"/>
      <c r="F153" s="415">
        <f>SUM(F148:F152)</f>
        <v>0</v>
      </c>
    </row>
    <row r="154" spans="1:6" s="423" customFormat="1" ht="13.8" thickTop="1" x14ac:dyDescent="0.25">
      <c r="A154" s="414" t="s">
        <v>17</v>
      </c>
      <c r="B154" s="413" t="s">
        <v>43</v>
      </c>
      <c r="C154" s="406"/>
      <c r="D154" s="409"/>
      <c r="E154" s="404"/>
      <c r="F154" s="410"/>
    </row>
    <row r="155" spans="1:6" x14ac:dyDescent="0.25">
      <c r="B155" s="413"/>
      <c r="D155" s="409"/>
    </row>
    <row r="156" spans="1:6" s="423" customFormat="1" ht="66" x14ac:dyDescent="0.25">
      <c r="A156" s="408">
        <v>1</v>
      </c>
      <c r="B156" s="407" t="s">
        <v>624</v>
      </c>
      <c r="C156" s="406" t="s">
        <v>44</v>
      </c>
      <c r="D156" s="409">
        <v>1</v>
      </c>
      <c r="E156" s="534"/>
      <c r="F156" s="403">
        <f>+ROUND(ROUND(E156,2)*D156,2)</f>
        <v>0</v>
      </c>
    </row>
    <row r="157" spans="1:6" x14ac:dyDescent="0.25">
      <c r="D157" s="409"/>
    </row>
    <row r="158" spans="1:6" ht="79.2" x14ac:dyDescent="0.25">
      <c r="A158" s="408">
        <v>4</v>
      </c>
      <c r="B158" s="407" t="s">
        <v>538</v>
      </c>
      <c r="D158" s="409"/>
      <c r="E158" s="409"/>
      <c r="F158" s="421"/>
    </row>
    <row r="159" spans="1:6" x14ac:dyDescent="0.25">
      <c r="A159" s="427" t="s">
        <v>489</v>
      </c>
      <c r="B159" s="407" t="s">
        <v>490</v>
      </c>
      <c r="C159" s="406" t="s">
        <v>491</v>
      </c>
      <c r="D159" s="409">
        <v>2</v>
      </c>
      <c r="E159" s="534"/>
      <c r="F159" s="403">
        <f>+ROUND(ROUND(E159,2)*D159,2)</f>
        <v>0</v>
      </c>
    </row>
    <row r="160" spans="1:6" x14ac:dyDescent="0.25">
      <c r="A160" s="427" t="s">
        <v>492</v>
      </c>
      <c r="B160" s="426" t="s">
        <v>493</v>
      </c>
      <c r="C160" s="406" t="s">
        <v>491</v>
      </c>
      <c r="D160" s="409">
        <v>5</v>
      </c>
      <c r="E160" s="534"/>
      <c r="F160" s="403">
        <f>+ROUND(ROUND(E160,2)*D160,2)</f>
        <v>0</v>
      </c>
    </row>
    <row r="161" spans="1:6" x14ac:dyDescent="0.25">
      <c r="A161" s="427" t="s">
        <v>494</v>
      </c>
      <c r="B161" s="426" t="s">
        <v>495</v>
      </c>
      <c r="C161" s="406" t="s">
        <v>491</v>
      </c>
      <c r="D161" s="409">
        <v>5</v>
      </c>
      <c r="E161" s="534"/>
      <c r="F161" s="403">
        <f>+ROUND(ROUND(E161,2)*D161,2)</f>
        <v>0</v>
      </c>
    </row>
    <row r="162" spans="1:6" s="423" customFormat="1" x14ac:dyDescent="0.25">
      <c r="A162" s="408"/>
      <c r="B162" s="407"/>
      <c r="C162" s="406"/>
      <c r="D162" s="409"/>
      <c r="E162" s="404"/>
      <c r="F162" s="403"/>
    </row>
    <row r="163" spans="1:6" s="423" customFormat="1" ht="13.8" thickBot="1" x14ac:dyDescent="0.3">
      <c r="A163" s="420"/>
      <c r="B163" s="419" t="s">
        <v>29</v>
      </c>
      <c r="C163" s="418"/>
      <c r="D163" s="417"/>
      <c r="E163" s="416"/>
      <c r="F163" s="415">
        <f>SUM(F155:F162)</f>
        <v>0</v>
      </c>
    </row>
    <row r="164" spans="1:6" s="423" customFormat="1" ht="13.8" thickTop="1" x14ac:dyDescent="0.25">
      <c r="A164" s="414"/>
      <c r="B164" s="413"/>
      <c r="C164" s="406"/>
      <c r="D164" s="409"/>
      <c r="E164" s="411"/>
      <c r="F164" s="410"/>
    </row>
    <row r="165" spans="1:6" x14ac:dyDescent="0.25">
      <c r="A165" s="414"/>
      <c r="B165" s="413"/>
      <c r="D165" s="409"/>
      <c r="E165" s="411"/>
      <c r="F165" s="410"/>
    </row>
    <row r="166" spans="1:6" s="423" customFormat="1" x14ac:dyDescent="0.25">
      <c r="A166" s="414" t="s">
        <v>6</v>
      </c>
      <c r="B166" s="413" t="s">
        <v>7</v>
      </c>
      <c r="C166" s="406"/>
      <c r="D166" s="409"/>
      <c r="E166" s="404"/>
      <c r="F166" s="410"/>
    </row>
    <row r="167" spans="1:6" s="423" customFormat="1" x14ac:dyDescent="0.25">
      <c r="A167" s="408"/>
      <c r="B167" s="407"/>
      <c r="C167" s="406"/>
      <c r="D167" s="409"/>
      <c r="E167" s="404"/>
      <c r="F167" s="421"/>
    </row>
    <row r="168" spans="1:6" s="423" customFormat="1" x14ac:dyDescent="0.25">
      <c r="A168" s="414" t="s">
        <v>11</v>
      </c>
      <c r="B168" s="413" t="s">
        <v>59</v>
      </c>
      <c r="C168" s="406"/>
      <c r="D168" s="409"/>
      <c r="E168" s="404"/>
      <c r="F168" s="410"/>
    </row>
    <row r="169" spans="1:6" s="423" customFormat="1" x14ac:dyDescent="0.25">
      <c r="A169" s="408"/>
      <c r="B169" s="407"/>
      <c r="C169" s="406"/>
      <c r="D169" s="409"/>
      <c r="E169" s="404"/>
      <c r="F169" s="403"/>
    </row>
    <row r="170" spans="1:6" s="423" customFormat="1" ht="228.75" customHeight="1" x14ac:dyDescent="0.25">
      <c r="A170" s="408">
        <v>1</v>
      </c>
      <c r="B170" s="407" t="s">
        <v>623</v>
      </c>
      <c r="C170" s="406" t="s">
        <v>60</v>
      </c>
      <c r="D170" s="409">
        <v>26400</v>
      </c>
      <c r="E170" s="534"/>
      <c r="F170" s="403">
        <f>+ROUND(ROUND(E170,2)*D170,2)</f>
        <v>0</v>
      </c>
    </row>
    <row r="171" spans="1:6" x14ac:dyDescent="0.25">
      <c r="D171" s="409"/>
      <c r="F171" s="421"/>
    </row>
    <row r="172" spans="1:6" ht="92.4" x14ac:dyDescent="0.25">
      <c r="A172" s="408">
        <v>2</v>
      </c>
      <c r="B172" s="407" t="s">
        <v>622</v>
      </c>
      <c r="C172" s="406" t="s">
        <v>60</v>
      </c>
      <c r="D172" s="409">
        <v>950</v>
      </c>
      <c r="E172" s="534"/>
      <c r="F172" s="403">
        <f>+ROUND(ROUND(E172,2)*D172,2)</f>
        <v>0</v>
      </c>
    </row>
    <row r="173" spans="1:6" s="423" customFormat="1" x14ac:dyDescent="0.25">
      <c r="A173" s="408"/>
      <c r="B173" s="407"/>
      <c r="C173" s="406"/>
      <c r="D173" s="409"/>
      <c r="E173" s="404"/>
      <c r="F173" s="421"/>
    </row>
    <row r="174" spans="1:6" s="425" customFormat="1" ht="242.25" customHeight="1" x14ac:dyDescent="0.25">
      <c r="A174" s="408">
        <v>3</v>
      </c>
      <c r="B174" s="407" t="s">
        <v>621</v>
      </c>
      <c r="C174" s="406" t="s">
        <v>60</v>
      </c>
      <c r="D174" s="409">
        <v>1900</v>
      </c>
      <c r="E174" s="534"/>
      <c r="F174" s="403">
        <f>+ROUND(ROUND(E174,2)*D174,2)</f>
        <v>0</v>
      </c>
    </row>
    <row r="175" spans="1:6" x14ac:dyDescent="0.25">
      <c r="D175" s="409"/>
      <c r="F175" s="421"/>
    </row>
    <row r="176" spans="1:6" ht="79.2" x14ac:dyDescent="0.25">
      <c r="A176" s="408">
        <v>4</v>
      </c>
      <c r="B176" s="422" t="s">
        <v>620</v>
      </c>
      <c r="C176" s="406" t="s">
        <v>27</v>
      </c>
      <c r="D176" s="409">
        <v>2</v>
      </c>
      <c r="E176" s="534"/>
      <c r="F176" s="403">
        <f>+ROUND(ROUND(E176,2)*D176,2)</f>
        <v>0</v>
      </c>
    </row>
    <row r="177" spans="1:6" x14ac:dyDescent="0.25">
      <c r="D177" s="409"/>
      <c r="F177" s="421"/>
    </row>
    <row r="178" spans="1:6" s="424" customFormat="1" ht="92.4" x14ac:dyDescent="0.25">
      <c r="A178" s="408">
        <v>5</v>
      </c>
      <c r="B178" s="407" t="s">
        <v>619</v>
      </c>
      <c r="C178" s="406" t="s">
        <v>27</v>
      </c>
      <c r="D178" s="409">
        <v>2</v>
      </c>
      <c r="E178" s="534"/>
      <c r="F178" s="403">
        <f>+ROUND(ROUND(E178,2)*D178,2)</f>
        <v>0</v>
      </c>
    </row>
    <row r="179" spans="1:6" x14ac:dyDescent="0.25">
      <c r="B179" s="422"/>
      <c r="D179" s="409"/>
      <c r="F179" s="421"/>
    </row>
    <row r="180" spans="1:6" ht="26.4" x14ac:dyDescent="0.25">
      <c r="A180" s="408">
        <v>6</v>
      </c>
      <c r="B180" s="422" t="s">
        <v>618</v>
      </c>
      <c r="C180" s="406" t="s">
        <v>27</v>
      </c>
      <c r="D180" s="409">
        <v>44</v>
      </c>
      <c r="E180" s="534"/>
      <c r="F180" s="403">
        <f>+ROUND(ROUND(E180,2)*D180,2)</f>
        <v>0</v>
      </c>
    </row>
    <row r="181" spans="1:6" x14ac:dyDescent="0.25">
      <c r="D181" s="409"/>
      <c r="F181" s="421"/>
    </row>
    <row r="182" spans="1:6" s="423" customFormat="1" ht="26.4" x14ac:dyDescent="0.25">
      <c r="A182" s="408">
        <v>7</v>
      </c>
      <c r="B182" s="407" t="s">
        <v>163</v>
      </c>
      <c r="C182" s="406" t="s">
        <v>44</v>
      </c>
      <c r="D182" s="409">
        <v>1</v>
      </c>
      <c r="E182" s="534"/>
      <c r="F182" s="403">
        <f>+ROUND(ROUND(E182,2)*D182,2)</f>
        <v>0</v>
      </c>
    </row>
    <row r="183" spans="1:6" s="423" customFormat="1" x14ac:dyDescent="0.25">
      <c r="A183" s="408"/>
      <c r="B183" s="407"/>
      <c r="C183" s="406"/>
      <c r="D183" s="409"/>
      <c r="E183" s="404"/>
      <c r="F183" s="421"/>
    </row>
    <row r="184" spans="1:6" ht="13.8" thickBot="1" x14ac:dyDescent="0.3">
      <c r="A184" s="420"/>
      <c r="B184" s="419" t="s">
        <v>29</v>
      </c>
      <c r="C184" s="418"/>
      <c r="D184" s="417"/>
      <c r="E184" s="416"/>
      <c r="F184" s="415">
        <f>SUM(F169:F183)</f>
        <v>0</v>
      </c>
    </row>
    <row r="185" spans="1:6" s="423" customFormat="1" ht="13.8" thickTop="1" x14ac:dyDescent="0.25">
      <c r="A185" s="408"/>
      <c r="B185" s="407"/>
      <c r="C185" s="406"/>
      <c r="D185" s="409"/>
      <c r="E185" s="404"/>
      <c r="F185" s="403"/>
    </row>
    <row r="186" spans="1:6" s="423" customFormat="1" x14ac:dyDescent="0.25">
      <c r="A186" s="408"/>
      <c r="B186" s="407"/>
      <c r="C186" s="406"/>
      <c r="D186" s="409"/>
      <c r="E186" s="404"/>
      <c r="F186" s="403"/>
    </row>
    <row r="187" spans="1:6" s="423" customFormat="1" x14ac:dyDescent="0.25">
      <c r="A187" s="414" t="s">
        <v>12</v>
      </c>
      <c r="B187" s="413" t="s">
        <v>61</v>
      </c>
      <c r="C187" s="406"/>
      <c r="D187" s="409"/>
      <c r="E187" s="404"/>
      <c r="F187" s="410"/>
    </row>
    <row r="188" spans="1:6" s="423" customFormat="1" x14ac:dyDescent="0.25">
      <c r="A188" s="408"/>
      <c r="B188" s="422"/>
      <c r="C188" s="406"/>
      <c r="D188" s="409"/>
      <c r="E188" s="404"/>
      <c r="F188" s="403"/>
    </row>
    <row r="189" spans="1:6" s="423" customFormat="1" ht="79.2" x14ac:dyDescent="0.25">
      <c r="A189" s="408">
        <v>1</v>
      </c>
      <c r="B189" s="407" t="s">
        <v>617</v>
      </c>
      <c r="C189" s="406" t="s">
        <v>24</v>
      </c>
      <c r="D189" s="409">
        <v>535.29999999999995</v>
      </c>
      <c r="E189" s="534"/>
      <c r="F189" s="403">
        <f>+ROUND(ROUND(E189,2)*D189,2)</f>
        <v>0</v>
      </c>
    </row>
    <row r="190" spans="1:6" s="423" customFormat="1" x14ac:dyDescent="0.25">
      <c r="A190" s="408"/>
      <c r="B190" s="422"/>
      <c r="C190" s="406"/>
      <c r="D190" s="409"/>
      <c r="E190" s="404"/>
      <c r="F190" s="403"/>
    </row>
    <row r="191" spans="1:6" s="425" customFormat="1" ht="81.75" customHeight="1" x14ac:dyDescent="0.25">
      <c r="A191" s="408">
        <v>2</v>
      </c>
      <c r="B191" s="407" t="s">
        <v>616</v>
      </c>
      <c r="C191" s="406" t="s">
        <v>24</v>
      </c>
      <c r="D191" s="409">
        <v>608</v>
      </c>
      <c r="E191" s="534"/>
      <c r="F191" s="403">
        <f>+ROUND(ROUND(E191,2)*D191,2)</f>
        <v>0</v>
      </c>
    </row>
    <row r="192" spans="1:6" x14ac:dyDescent="0.25">
      <c r="D192" s="409"/>
      <c r="F192" s="421"/>
    </row>
    <row r="193" spans="1:6" ht="52.8" x14ac:dyDescent="0.25">
      <c r="A193" s="408">
        <v>3</v>
      </c>
      <c r="B193" s="407" t="s">
        <v>131</v>
      </c>
      <c r="C193" s="406" t="s">
        <v>23</v>
      </c>
      <c r="D193" s="409">
        <v>50.7</v>
      </c>
      <c r="E193" s="534"/>
      <c r="F193" s="403">
        <f>+ROUND(ROUND(E193,2)*D193,2)</f>
        <v>0</v>
      </c>
    </row>
    <row r="194" spans="1:6" x14ac:dyDescent="0.25">
      <c r="D194" s="409"/>
      <c r="F194" s="421"/>
    </row>
    <row r="195" spans="1:6" s="424" customFormat="1" ht="52.8" x14ac:dyDescent="0.25">
      <c r="A195" s="408">
        <v>4</v>
      </c>
      <c r="B195" s="407" t="s">
        <v>615</v>
      </c>
      <c r="C195" s="406" t="s">
        <v>23</v>
      </c>
      <c r="D195" s="409">
        <v>42</v>
      </c>
      <c r="E195" s="534"/>
      <c r="F195" s="403">
        <f>+ROUND(ROUND(E195,2)*D195,2)</f>
        <v>0</v>
      </c>
    </row>
    <row r="196" spans="1:6" x14ac:dyDescent="0.25">
      <c r="D196" s="409"/>
      <c r="F196" s="421"/>
    </row>
    <row r="197" spans="1:6" ht="26.4" x14ac:dyDescent="0.25">
      <c r="A197" s="408">
        <v>5</v>
      </c>
      <c r="B197" s="407" t="s">
        <v>614</v>
      </c>
      <c r="C197" s="406" t="s">
        <v>23</v>
      </c>
      <c r="D197" s="409">
        <v>4</v>
      </c>
      <c r="E197" s="534"/>
      <c r="F197" s="403">
        <f>+ROUND(ROUND(E197,2)*D197,2)</f>
        <v>0</v>
      </c>
    </row>
    <row r="198" spans="1:6" x14ac:dyDescent="0.25">
      <c r="D198" s="409"/>
      <c r="F198" s="421"/>
    </row>
    <row r="199" spans="1:6" ht="52.8" x14ac:dyDescent="0.25">
      <c r="A199" s="408">
        <v>6</v>
      </c>
      <c r="B199" s="407" t="s">
        <v>613</v>
      </c>
      <c r="C199" s="406" t="s">
        <v>23</v>
      </c>
      <c r="D199" s="409">
        <v>114</v>
      </c>
      <c r="E199" s="534"/>
      <c r="F199" s="403">
        <f>+ROUND(ROUND(E199,2)*D199,2)</f>
        <v>0</v>
      </c>
    </row>
    <row r="200" spans="1:6" s="423" customFormat="1" x14ac:dyDescent="0.25">
      <c r="A200" s="408"/>
      <c r="B200" s="422"/>
      <c r="C200" s="406"/>
      <c r="D200" s="409"/>
      <c r="E200" s="404"/>
      <c r="F200" s="421"/>
    </row>
    <row r="201" spans="1:6" x14ac:dyDescent="0.25">
      <c r="D201" s="409"/>
      <c r="F201" s="421"/>
    </row>
    <row r="202" spans="1:6" s="423" customFormat="1" x14ac:dyDescent="0.25">
      <c r="A202" s="408"/>
      <c r="B202" s="413" t="s">
        <v>35</v>
      </c>
      <c r="C202" s="406"/>
      <c r="D202" s="409"/>
      <c r="E202" s="404"/>
      <c r="F202" s="421"/>
    </row>
    <row r="203" spans="1:6" s="423" customFormat="1" ht="26.4" x14ac:dyDescent="0.25">
      <c r="A203" s="408" t="s">
        <v>20</v>
      </c>
      <c r="B203" s="407" t="s">
        <v>612</v>
      </c>
      <c r="C203" s="406"/>
      <c r="D203" s="409"/>
      <c r="E203" s="404"/>
      <c r="F203" s="421"/>
    </row>
    <row r="204" spans="1:6" x14ac:dyDescent="0.25">
      <c r="D204" s="409"/>
      <c r="F204" s="421"/>
    </row>
    <row r="205" spans="1:6" x14ac:dyDescent="0.25">
      <c r="B205" s="422"/>
      <c r="D205" s="409"/>
      <c r="E205" s="411"/>
      <c r="F205" s="421"/>
    </row>
    <row r="206" spans="1:6" ht="13.8" thickBot="1" x14ac:dyDescent="0.3">
      <c r="A206" s="420"/>
      <c r="B206" s="419" t="s">
        <v>711</v>
      </c>
      <c r="C206" s="418"/>
      <c r="D206" s="417"/>
      <c r="E206" s="416"/>
      <c r="F206" s="415">
        <f>SUM(F188:F205)</f>
        <v>0</v>
      </c>
    </row>
    <row r="207" spans="1:6" ht="13.8" thickTop="1" x14ac:dyDescent="0.25">
      <c r="A207" s="414"/>
      <c r="B207" s="413"/>
      <c r="C207" s="412"/>
      <c r="E207" s="411"/>
      <c r="F207" s="410"/>
    </row>
    <row r="208" spans="1:6" x14ac:dyDescent="0.25">
      <c r="D208" s="409"/>
    </row>
  </sheetData>
  <sheetProtection algorithmName="SHA-512" hashValue="u36sY4NQMHcKYFkBpE+i9Z1+Xy+el7tAN/BchFyuvu6h/bkINWmmQrN3I9yVdLUV6zfWPoBYxbOFIHwZkZVfCQ==" saltValue="EJSf+NIbyZ5f2w2DYI1EaA==" spinCount="100000" sheet="1" objects="1" scenarios="1"/>
  <pageMargins left="0.78740157480314965" right="0.19685039370078741" top="0.59055118110236227" bottom="0.59055118110236227" header="0.11811023622047245" footer="0.11811023622047245"/>
  <pageSetup paperSize="9" orientation="portrait" r:id="rId1"/>
  <headerFooter>
    <oddHeader>&amp;A</oddHeader>
    <oddFooter>Stran &amp;P od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0AFF17-3278-409D-81C8-0B213BE815C9}">
  <dimension ref="A1:I789"/>
  <sheetViews>
    <sheetView topLeftCell="A19" zoomScaleNormal="150" zoomScaleSheetLayoutView="100" workbookViewId="0">
      <selection activeCell="E33" sqref="E33"/>
    </sheetView>
  </sheetViews>
  <sheetFormatPr defaultRowHeight="13.2" x14ac:dyDescent="0.25"/>
  <cols>
    <col min="1" max="1" width="4.5" style="448" customWidth="1"/>
    <col min="2" max="2" width="54.09765625" style="447" customWidth="1"/>
    <col min="3" max="3" width="7.3984375" style="444" customWidth="1"/>
    <col min="4" max="4" width="5" style="444" bestFit="1" customWidth="1"/>
    <col min="5" max="5" width="9.8984375" style="446" bestFit="1" customWidth="1"/>
    <col min="6" max="6" width="11.09765625" style="444" bestFit="1" customWidth="1"/>
    <col min="7" max="7" width="5.09765625" style="445" customWidth="1"/>
    <col min="8" max="8" width="10.8984375" style="444" customWidth="1"/>
    <col min="9" max="256" width="9" style="444"/>
    <col min="257" max="257" width="3.69921875" style="444" customWidth="1"/>
    <col min="258" max="258" width="54.09765625" style="444" customWidth="1"/>
    <col min="259" max="259" width="5.5" style="444" customWidth="1"/>
    <col min="260" max="260" width="5" style="444" bestFit="1" customWidth="1"/>
    <col min="261" max="261" width="9.19921875" style="444" customWidth="1"/>
    <col min="262" max="262" width="9.69921875" style="444" customWidth="1"/>
    <col min="263" max="263" width="5.09765625" style="444" customWidth="1"/>
    <col min="264" max="264" width="10.8984375" style="444" customWidth="1"/>
    <col min="265" max="512" width="9" style="444"/>
    <col min="513" max="513" width="3.69921875" style="444" customWidth="1"/>
    <col min="514" max="514" width="54.09765625" style="444" customWidth="1"/>
    <col min="515" max="515" width="5.5" style="444" customWidth="1"/>
    <col min="516" max="516" width="5" style="444" bestFit="1" customWidth="1"/>
    <col min="517" max="517" width="9.19921875" style="444" customWidth="1"/>
    <col min="518" max="518" width="9.69921875" style="444" customWidth="1"/>
    <col min="519" max="519" width="5.09765625" style="444" customWidth="1"/>
    <col min="520" max="520" width="10.8984375" style="444" customWidth="1"/>
    <col min="521" max="768" width="9" style="444"/>
    <col min="769" max="769" width="3.69921875" style="444" customWidth="1"/>
    <col min="770" max="770" width="54.09765625" style="444" customWidth="1"/>
    <col min="771" max="771" width="5.5" style="444" customWidth="1"/>
    <col min="772" max="772" width="5" style="444" bestFit="1" customWidth="1"/>
    <col min="773" max="773" width="9.19921875" style="444" customWidth="1"/>
    <col min="774" max="774" width="9.69921875" style="444" customWidth="1"/>
    <col min="775" max="775" width="5.09765625" style="444" customWidth="1"/>
    <col min="776" max="776" width="10.8984375" style="444" customWidth="1"/>
    <col min="777" max="1024" width="9" style="444"/>
    <col min="1025" max="1025" width="3.69921875" style="444" customWidth="1"/>
    <col min="1026" max="1026" width="54.09765625" style="444" customWidth="1"/>
    <col min="1027" max="1027" width="5.5" style="444" customWidth="1"/>
    <col min="1028" max="1028" width="5" style="444" bestFit="1" customWidth="1"/>
    <col min="1029" max="1029" width="9.19921875" style="444" customWidth="1"/>
    <col min="1030" max="1030" width="9.69921875" style="444" customWidth="1"/>
    <col min="1031" max="1031" width="5.09765625" style="444" customWidth="1"/>
    <col min="1032" max="1032" width="10.8984375" style="444" customWidth="1"/>
    <col min="1033" max="1280" width="9" style="444"/>
    <col min="1281" max="1281" width="3.69921875" style="444" customWidth="1"/>
    <col min="1282" max="1282" width="54.09765625" style="444" customWidth="1"/>
    <col min="1283" max="1283" width="5.5" style="444" customWidth="1"/>
    <col min="1284" max="1284" width="5" style="444" bestFit="1" customWidth="1"/>
    <col min="1285" max="1285" width="9.19921875" style="444" customWidth="1"/>
    <col min="1286" max="1286" width="9.69921875" style="444" customWidth="1"/>
    <col min="1287" max="1287" width="5.09765625" style="444" customWidth="1"/>
    <col min="1288" max="1288" width="10.8984375" style="444" customWidth="1"/>
    <col min="1289" max="1536" width="9" style="444"/>
    <col min="1537" max="1537" width="3.69921875" style="444" customWidth="1"/>
    <col min="1538" max="1538" width="54.09765625" style="444" customWidth="1"/>
    <col min="1539" max="1539" width="5.5" style="444" customWidth="1"/>
    <col min="1540" max="1540" width="5" style="444" bestFit="1" customWidth="1"/>
    <col min="1541" max="1541" width="9.19921875" style="444" customWidth="1"/>
    <col min="1542" max="1542" width="9.69921875" style="444" customWidth="1"/>
    <col min="1543" max="1543" width="5.09765625" style="444" customWidth="1"/>
    <col min="1544" max="1544" width="10.8984375" style="444" customWidth="1"/>
    <col min="1545" max="1792" width="9" style="444"/>
    <col min="1793" max="1793" width="3.69921875" style="444" customWidth="1"/>
    <col min="1794" max="1794" width="54.09765625" style="444" customWidth="1"/>
    <col min="1795" max="1795" width="5.5" style="444" customWidth="1"/>
    <col min="1796" max="1796" width="5" style="444" bestFit="1" customWidth="1"/>
    <col min="1797" max="1797" width="9.19921875" style="444" customWidth="1"/>
    <col min="1798" max="1798" width="9.69921875" style="444" customWidth="1"/>
    <col min="1799" max="1799" width="5.09765625" style="444" customWidth="1"/>
    <col min="1800" max="1800" width="10.8984375" style="444" customWidth="1"/>
    <col min="1801" max="2048" width="9" style="444"/>
    <col min="2049" max="2049" width="3.69921875" style="444" customWidth="1"/>
    <col min="2050" max="2050" width="54.09765625" style="444" customWidth="1"/>
    <col min="2051" max="2051" width="5.5" style="444" customWidth="1"/>
    <col min="2052" max="2052" width="5" style="444" bestFit="1" customWidth="1"/>
    <col min="2053" max="2053" width="9.19921875" style="444" customWidth="1"/>
    <col min="2054" max="2054" width="9.69921875" style="444" customWidth="1"/>
    <col min="2055" max="2055" width="5.09765625" style="444" customWidth="1"/>
    <col min="2056" max="2056" width="10.8984375" style="444" customWidth="1"/>
    <col min="2057" max="2304" width="9" style="444"/>
    <col min="2305" max="2305" width="3.69921875" style="444" customWidth="1"/>
    <col min="2306" max="2306" width="54.09765625" style="444" customWidth="1"/>
    <col min="2307" max="2307" width="5.5" style="444" customWidth="1"/>
    <col min="2308" max="2308" width="5" style="444" bestFit="1" customWidth="1"/>
    <col min="2309" max="2309" width="9.19921875" style="444" customWidth="1"/>
    <col min="2310" max="2310" width="9.69921875" style="444" customWidth="1"/>
    <col min="2311" max="2311" width="5.09765625" style="444" customWidth="1"/>
    <col min="2312" max="2312" width="10.8984375" style="444" customWidth="1"/>
    <col min="2313" max="2560" width="9" style="444"/>
    <col min="2561" max="2561" width="3.69921875" style="444" customWidth="1"/>
    <col min="2562" max="2562" width="54.09765625" style="444" customWidth="1"/>
    <col min="2563" max="2563" width="5.5" style="444" customWidth="1"/>
    <col min="2564" max="2564" width="5" style="444" bestFit="1" customWidth="1"/>
    <col min="2565" max="2565" width="9.19921875" style="444" customWidth="1"/>
    <col min="2566" max="2566" width="9.69921875" style="444" customWidth="1"/>
    <col min="2567" max="2567" width="5.09765625" style="444" customWidth="1"/>
    <col min="2568" max="2568" width="10.8984375" style="444" customWidth="1"/>
    <col min="2569" max="2816" width="9" style="444"/>
    <col min="2817" max="2817" width="3.69921875" style="444" customWidth="1"/>
    <col min="2818" max="2818" width="54.09765625" style="444" customWidth="1"/>
    <col min="2819" max="2819" width="5.5" style="444" customWidth="1"/>
    <col min="2820" max="2820" width="5" style="444" bestFit="1" customWidth="1"/>
    <col min="2821" max="2821" width="9.19921875" style="444" customWidth="1"/>
    <col min="2822" max="2822" width="9.69921875" style="444" customWidth="1"/>
    <col min="2823" max="2823" width="5.09765625" style="444" customWidth="1"/>
    <col min="2824" max="2824" width="10.8984375" style="444" customWidth="1"/>
    <col min="2825" max="3072" width="9" style="444"/>
    <col min="3073" max="3073" width="3.69921875" style="444" customWidth="1"/>
    <col min="3074" max="3074" width="54.09765625" style="444" customWidth="1"/>
    <col min="3075" max="3075" width="5.5" style="444" customWidth="1"/>
    <col min="3076" max="3076" width="5" style="444" bestFit="1" customWidth="1"/>
    <col min="3077" max="3077" width="9.19921875" style="444" customWidth="1"/>
    <col min="3078" max="3078" width="9.69921875" style="444" customWidth="1"/>
    <col min="3079" max="3079" width="5.09765625" style="444" customWidth="1"/>
    <col min="3080" max="3080" width="10.8984375" style="444" customWidth="1"/>
    <col min="3081" max="3328" width="9" style="444"/>
    <col min="3329" max="3329" width="3.69921875" style="444" customWidth="1"/>
    <col min="3330" max="3330" width="54.09765625" style="444" customWidth="1"/>
    <col min="3331" max="3331" width="5.5" style="444" customWidth="1"/>
    <col min="3332" max="3332" width="5" style="444" bestFit="1" customWidth="1"/>
    <col min="3333" max="3333" width="9.19921875" style="444" customWidth="1"/>
    <col min="3334" max="3334" width="9.69921875" style="444" customWidth="1"/>
    <col min="3335" max="3335" width="5.09765625" style="444" customWidth="1"/>
    <col min="3336" max="3336" width="10.8984375" style="444" customWidth="1"/>
    <col min="3337" max="3584" width="9" style="444"/>
    <col min="3585" max="3585" width="3.69921875" style="444" customWidth="1"/>
    <col min="3586" max="3586" width="54.09765625" style="444" customWidth="1"/>
    <col min="3587" max="3587" width="5.5" style="444" customWidth="1"/>
    <col min="3588" max="3588" width="5" style="444" bestFit="1" customWidth="1"/>
    <col min="3589" max="3589" width="9.19921875" style="444" customWidth="1"/>
    <col min="3590" max="3590" width="9.69921875" style="444" customWidth="1"/>
    <col min="3591" max="3591" width="5.09765625" style="444" customWidth="1"/>
    <col min="3592" max="3592" width="10.8984375" style="444" customWidth="1"/>
    <col min="3593" max="3840" width="9" style="444"/>
    <col min="3841" max="3841" width="3.69921875" style="444" customWidth="1"/>
    <col min="3842" max="3842" width="54.09765625" style="444" customWidth="1"/>
    <col min="3843" max="3843" width="5.5" style="444" customWidth="1"/>
    <col min="3844" max="3844" width="5" style="444" bestFit="1" customWidth="1"/>
    <col min="3845" max="3845" width="9.19921875" style="444" customWidth="1"/>
    <col min="3846" max="3846" width="9.69921875" style="444" customWidth="1"/>
    <col min="3847" max="3847" width="5.09765625" style="444" customWidth="1"/>
    <col min="3848" max="3848" width="10.8984375" style="444" customWidth="1"/>
    <col min="3849" max="4096" width="9" style="444"/>
    <col min="4097" max="4097" width="3.69921875" style="444" customWidth="1"/>
    <col min="4098" max="4098" width="54.09765625" style="444" customWidth="1"/>
    <col min="4099" max="4099" width="5.5" style="444" customWidth="1"/>
    <col min="4100" max="4100" width="5" style="444" bestFit="1" customWidth="1"/>
    <col min="4101" max="4101" width="9.19921875" style="444" customWidth="1"/>
    <col min="4102" max="4102" width="9.69921875" style="444" customWidth="1"/>
    <col min="4103" max="4103" width="5.09765625" style="444" customWidth="1"/>
    <col min="4104" max="4104" width="10.8984375" style="444" customWidth="1"/>
    <col min="4105" max="4352" width="9" style="444"/>
    <col min="4353" max="4353" width="3.69921875" style="444" customWidth="1"/>
    <col min="4354" max="4354" width="54.09765625" style="444" customWidth="1"/>
    <col min="4355" max="4355" width="5.5" style="444" customWidth="1"/>
    <col min="4356" max="4356" width="5" style="444" bestFit="1" customWidth="1"/>
    <col min="4357" max="4357" width="9.19921875" style="444" customWidth="1"/>
    <col min="4358" max="4358" width="9.69921875" style="444" customWidth="1"/>
    <col min="4359" max="4359" width="5.09765625" style="444" customWidth="1"/>
    <col min="4360" max="4360" width="10.8984375" style="444" customWidth="1"/>
    <col min="4361" max="4608" width="9" style="444"/>
    <col min="4609" max="4609" width="3.69921875" style="444" customWidth="1"/>
    <col min="4610" max="4610" width="54.09765625" style="444" customWidth="1"/>
    <col min="4611" max="4611" width="5.5" style="444" customWidth="1"/>
    <col min="4612" max="4612" width="5" style="444" bestFit="1" customWidth="1"/>
    <col min="4613" max="4613" width="9.19921875" style="444" customWidth="1"/>
    <col min="4614" max="4614" width="9.69921875" style="444" customWidth="1"/>
    <col min="4615" max="4615" width="5.09765625" style="444" customWidth="1"/>
    <col min="4616" max="4616" width="10.8984375" style="444" customWidth="1"/>
    <col min="4617" max="4864" width="9" style="444"/>
    <col min="4865" max="4865" width="3.69921875" style="444" customWidth="1"/>
    <col min="4866" max="4866" width="54.09765625" style="444" customWidth="1"/>
    <col min="4867" max="4867" width="5.5" style="444" customWidth="1"/>
    <col min="4868" max="4868" width="5" style="444" bestFit="1" customWidth="1"/>
    <col min="4869" max="4869" width="9.19921875" style="444" customWidth="1"/>
    <col min="4870" max="4870" width="9.69921875" style="444" customWidth="1"/>
    <col min="4871" max="4871" width="5.09765625" style="444" customWidth="1"/>
    <col min="4872" max="4872" width="10.8984375" style="444" customWidth="1"/>
    <col min="4873" max="5120" width="9" style="444"/>
    <col min="5121" max="5121" width="3.69921875" style="444" customWidth="1"/>
    <col min="5122" max="5122" width="54.09765625" style="444" customWidth="1"/>
    <col min="5123" max="5123" width="5.5" style="444" customWidth="1"/>
    <col min="5124" max="5124" width="5" style="444" bestFit="1" customWidth="1"/>
    <col min="5125" max="5125" width="9.19921875" style="444" customWidth="1"/>
    <col min="5126" max="5126" width="9.69921875" style="444" customWidth="1"/>
    <col min="5127" max="5127" width="5.09765625" style="444" customWidth="1"/>
    <col min="5128" max="5128" width="10.8984375" style="444" customWidth="1"/>
    <col min="5129" max="5376" width="9" style="444"/>
    <col min="5377" max="5377" width="3.69921875" style="444" customWidth="1"/>
    <col min="5378" max="5378" width="54.09765625" style="444" customWidth="1"/>
    <col min="5379" max="5379" width="5.5" style="444" customWidth="1"/>
    <col min="5380" max="5380" width="5" style="444" bestFit="1" customWidth="1"/>
    <col min="5381" max="5381" width="9.19921875" style="444" customWidth="1"/>
    <col min="5382" max="5382" width="9.69921875" style="444" customWidth="1"/>
    <col min="5383" max="5383" width="5.09765625" style="444" customWidth="1"/>
    <col min="5384" max="5384" width="10.8984375" style="444" customWidth="1"/>
    <col min="5385" max="5632" width="9" style="444"/>
    <col min="5633" max="5633" width="3.69921875" style="444" customWidth="1"/>
    <col min="5634" max="5634" width="54.09765625" style="444" customWidth="1"/>
    <col min="5635" max="5635" width="5.5" style="444" customWidth="1"/>
    <col min="5636" max="5636" width="5" style="444" bestFit="1" customWidth="1"/>
    <col min="5637" max="5637" width="9.19921875" style="444" customWidth="1"/>
    <col min="5638" max="5638" width="9.69921875" style="444" customWidth="1"/>
    <col min="5639" max="5639" width="5.09765625" style="444" customWidth="1"/>
    <col min="5640" max="5640" width="10.8984375" style="444" customWidth="1"/>
    <col min="5641" max="5888" width="9" style="444"/>
    <col min="5889" max="5889" width="3.69921875" style="444" customWidth="1"/>
    <col min="5890" max="5890" width="54.09765625" style="444" customWidth="1"/>
    <col min="5891" max="5891" width="5.5" style="444" customWidth="1"/>
    <col min="5892" max="5892" width="5" style="444" bestFit="1" customWidth="1"/>
    <col min="5893" max="5893" width="9.19921875" style="444" customWidth="1"/>
    <col min="5894" max="5894" width="9.69921875" style="444" customWidth="1"/>
    <col min="5895" max="5895" width="5.09765625" style="444" customWidth="1"/>
    <col min="5896" max="5896" width="10.8984375" style="444" customWidth="1"/>
    <col min="5897" max="6144" width="9" style="444"/>
    <col min="6145" max="6145" width="3.69921875" style="444" customWidth="1"/>
    <col min="6146" max="6146" width="54.09765625" style="444" customWidth="1"/>
    <col min="6147" max="6147" width="5.5" style="444" customWidth="1"/>
    <col min="6148" max="6148" width="5" style="444" bestFit="1" customWidth="1"/>
    <col min="6149" max="6149" width="9.19921875" style="444" customWidth="1"/>
    <col min="6150" max="6150" width="9.69921875" style="444" customWidth="1"/>
    <col min="6151" max="6151" width="5.09765625" style="444" customWidth="1"/>
    <col min="6152" max="6152" width="10.8984375" style="444" customWidth="1"/>
    <col min="6153" max="6400" width="9" style="444"/>
    <col min="6401" max="6401" width="3.69921875" style="444" customWidth="1"/>
    <col min="6402" max="6402" width="54.09765625" style="444" customWidth="1"/>
    <col min="6403" max="6403" width="5.5" style="444" customWidth="1"/>
    <col min="6404" max="6404" width="5" style="444" bestFit="1" customWidth="1"/>
    <col min="6405" max="6405" width="9.19921875" style="444" customWidth="1"/>
    <col min="6406" max="6406" width="9.69921875" style="444" customWidth="1"/>
    <col min="6407" max="6407" width="5.09765625" style="444" customWidth="1"/>
    <col min="6408" max="6408" width="10.8984375" style="444" customWidth="1"/>
    <col min="6409" max="6656" width="9" style="444"/>
    <col min="6657" max="6657" width="3.69921875" style="444" customWidth="1"/>
    <col min="6658" max="6658" width="54.09765625" style="444" customWidth="1"/>
    <col min="6659" max="6659" width="5.5" style="444" customWidth="1"/>
    <col min="6660" max="6660" width="5" style="444" bestFit="1" customWidth="1"/>
    <col min="6661" max="6661" width="9.19921875" style="444" customWidth="1"/>
    <col min="6662" max="6662" width="9.69921875" style="444" customWidth="1"/>
    <col min="6663" max="6663" width="5.09765625" style="444" customWidth="1"/>
    <col min="6664" max="6664" width="10.8984375" style="444" customWidth="1"/>
    <col min="6665" max="6912" width="9" style="444"/>
    <col min="6913" max="6913" width="3.69921875" style="444" customWidth="1"/>
    <col min="6914" max="6914" width="54.09765625" style="444" customWidth="1"/>
    <col min="6915" max="6915" width="5.5" style="444" customWidth="1"/>
    <col min="6916" max="6916" width="5" style="444" bestFit="1" customWidth="1"/>
    <col min="6917" max="6917" width="9.19921875" style="444" customWidth="1"/>
    <col min="6918" max="6918" width="9.69921875" style="444" customWidth="1"/>
    <col min="6919" max="6919" width="5.09765625" style="444" customWidth="1"/>
    <col min="6920" max="6920" width="10.8984375" style="444" customWidth="1"/>
    <col min="6921" max="7168" width="9" style="444"/>
    <col min="7169" max="7169" width="3.69921875" style="444" customWidth="1"/>
    <col min="7170" max="7170" width="54.09765625" style="444" customWidth="1"/>
    <col min="7171" max="7171" width="5.5" style="444" customWidth="1"/>
    <col min="7172" max="7172" width="5" style="444" bestFit="1" customWidth="1"/>
    <col min="7173" max="7173" width="9.19921875" style="444" customWidth="1"/>
    <col min="7174" max="7174" width="9.69921875" style="444" customWidth="1"/>
    <col min="7175" max="7175" width="5.09765625" style="444" customWidth="1"/>
    <col min="7176" max="7176" width="10.8984375" style="444" customWidth="1"/>
    <col min="7177" max="7424" width="9" style="444"/>
    <col min="7425" max="7425" width="3.69921875" style="444" customWidth="1"/>
    <col min="7426" max="7426" width="54.09765625" style="444" customWidth="1"/>
    <col min="7427" max="7427" width="5.5" style="444" customWidth="1"/>
    <col min="7428" max="7428" width="5" style="444" bestFit="1" customWidth="1"/>
    <col min="7429" max="7429" width="9.19921875" style="444" customWidth="1"/>
    <col min="7430" max="7430" width="9.69921875" style="444" customWidth="1"/>
    <col min="7431" max="7431" width="5.09765625" style="444" customWidth="1"/>
    <col min="7432" max="7432" width="10.8984375" style="444" customWidth="1"/>
    <col min="7433" max="7680" width="9" style="444"/>
    <col min="7681" max="7681" width="3.69921875" style="444" customWidth="1"/>
    <col min="7682" max="7682" width="54.09765625" style="444" customWidth="1"/>
    <col min="7683" max="7683" width="5.5" style="444" customWidth="1"/>
    <col min="7684" max="7684" width="5" style="444" bestFit="1" customWidth="1"/>
    <col min="7685" max="7685" width="9.19921875" style="444" customWidth="1"/>
    <col min="7686" max="7686" width="9.69921875" style="444" customWidth="1"/>
    <col min="7687" max="7687" width="5.09765625" style="444" customWidth="1"/>
    <col min="7688" max="7688" width="10.8984375" style="444" customWidth="1"/>
    <col min="7689" max="7936" width="9" style="444"/>
    <col min="7937" max="7937" width="3.69921875" style="444" customWidth="1"/>
    <col min="7938" max="7938" width="54.09765625" style="444" customWidth="1"/>
    <col min="7939" max="7939" width="5.5" style="444" customWidth="1"/>
    <col min="7940" max="7940" width="5" style="444" bestFit="1" customWidth="1"/>
    <col min="7941" max="7941" width="9.19921875" style="444" customWidth="1"/>
    <col min="7942" max="7942" width="9.69921875" style="444" customWidth="1"/>
    <col min="7943" max="7943" width="5.09765625" style="444" customWidth="1"/>
    <col min="7944" max="7944" width="10.8984375" style="444" customWidth="1"/>
    <col min="7945" max="8192" width="9" style="444"/>
    <col min="8193" max="8193" width="3.69921875" style="444" customWidth="1"/>
    <col min="8194" max="8194" width="54.09765625" style="444" customWidth="1"/>
    <col min="8195" max="8195" width="5.5" style="444" customWidth="1"/>
    <col min="8196" max="8196" width="5" style="444" bestFit="1" customWidth="1"/>
    <col min="8197" max="8197" width="9.19921875" style="444" customWidth="1"/>
    <col min="8198" max="8198" width="9.69921875" style="444" customWidth="1"/>
    <col min="8199" max="8199" width="5.09765625" style="444" customWidth="1"/>
    <col min="8200" max="8200" width="10.8984375" style="444" customWidth="1"/>
    <col min="8201" max="8448" width="9" style="444"/>
    <col min="8449" max="8449" width="3.69921875" style="444" customWidth="1"/>
    <col min="8450" max="8450" width="54.09765625" style="444" customWidth="1"/>
    <col min="8451" max="8451" width="5.5" style="444" customWidth="1"/>
    <col min="8452" max="8452" width="5" style="444" bestFit="1" customWidth="1"/>
    <col min="8453" max="8453" width="9.19921875" style="444" customWidth="1"/>
    <col min="8454" max="8454" width="9.69921875" style="444" customWidth="1"/>
    <col min="8455" max="8455" width="5.09765625" style="444" customWidth="1"/>
    <col min="8456" max="8456" width="10.8984375" style="444" customWidth="1"/>
    <col min="8457" max="8704" width="9" style="444"/>
    <col min="8705" max="8705" width="3.69921875" style="444" customWidth="1"/>
    <col min="8706" max="8706" width="54.09765625" style="444" customWidth="1"/>
    <col min="8707" max="8707" width="5.5" style="444" customWidth="1"/>
    <col min="8708" max="8708" width="5" style="444" bestFit="1" customWidth="1"/>
    <col min="8709" max="8709" width="9.19921875" style="444" customWidth="1"/>
    <col min="8710" max="8710" width="9.69921875" style="444" customWidth="1"/>
    <col min="8711" max="8711" width="5.09765625" style="444" customWidth="1"/>
    <col min="8712" max="8712" width="10.8984375" style="444" customWidth="1"/>
    <col min="8713" max="8960" width="9" style="444"/>
    <col min="8961" max="8961" width="3.69921875" style="444" customWidth="1"/>
    <col min="8962" max="8962" width="54.09765625" style="444" customWidth="1"/>
    <col min="8963" max="8963" width="5.5" style="444" customWidth="1"/>
    <col min="8964" max="8964" width="5" style="444" bestFit="1" customWidth="1"/>
    <col min="8965" max="8965" width="9.19921875" style="444" customWidth="1"/>
    <col min="8966" max="8966" width="9.69921875" style="444" customWidth="1"/>
    <col min="8967" max="8967" width="5.09765625" style="444" customWidth="1"/>
    <col min="8968" max="8968" width="10.8984375" style="444" customWidth="1"/>
    <col min="8969" max="9216" width="9" style="444"/>
    <col min="9217" max="9217" width="3.69921875" style="444" customWidth="1"/>
    <col min="9218" max="9218" width="54.09765625" style="444" customWidth="1"/>
    <col min="9219" max="9219" width="5.5" style="444" customWidth="1"/>
    <col min="9220" max="9220" width="5" style="444" bestFit="1" customWidth="1"/>
    <col min="9221" max="9221" width="9.19921875" style="444" customWidth="1"/>
    <col min="9222" max="9222" width="9.69921875" style="444" customWidth="1"/>
    <col min="9223" max="9223" width="5.09765625" style="444" customWidth="1"/>
    <col min="9224" max="9224" width="10.8984375" style="444" customWidth="1"/>
    <col min="9225" max="9472" width="9" style="444"/>
    <col min="9473" max="9473" width="3.69921875" style="444" customWidth="1"/>
    <col min="9474" max="9474" width="54.09765625" style="444" customWidth="1"/>
    <col min="9475" max="9475" width="5.5" style="444" customWidth="1"/>
    <col min="9476" max="9476" width="5" style="444" bestFit="1" customWidth="1"/>
    <col min="9477" max="9477" width="9.19921875" style="444" customWidth="1"/>
    <col min="9478" max="9478" width="9.69921875" style="444" customWidth="1"/>
    <col min="9479" max="9479" width="5.09765625" style="444" customWidth="1"/>
    <col min="9480" max="9480" width="10.8984375" style="444" customWidth="1"/>
    <col min="9481" max="9728" width="9" style="444"/>
    <col min="9729" max="9729" width="3.69921875" style="444" customWidth="1"/>
    <col min="9730" max="9730" width="54.09765625" style="444" customWidth="1"/>
    <col min="9731" max="9731" width="5.5" style="444" customWidth="1"/>
    <col min="9732" max="9732" width="5" style="444" bestFit="1" customWidth="1"/>
    <col min="9733" max="9733" width="9.19921875" style="444" customWidth="1"/>
    <col min="9734" max="9734" width="9.69921875" style="444" customWidth="1"/>
    <col min="9735" max="9735" width="5.09765625" style="444" customWidth="1"/>
    <col min="9736" max="9736" width="10.8984375" style="444" customWidth="1"/>
    <col min="9737" max="9984" width="9" style="444"/>
    <col min="9985" max="9985" width="3.69921875" style="444" customWidth="1"/>
    <col min="9986" max="9986" width="54.09765625" style="444" customWidth="1"/>
    <col min="9987" max="9987" width="5.5" style="444" customWidth="1"/>
    <col min="9988" max="9988" width="5" style="444" bestFit="1" customWidth="1"/>
    <col min="9989" max="9989" width="9.19921875" style="444" customWidth="1"/>
    <col min="9990" max="9990" width="9.69921875" style="444" customWidth="1"/>
    <col min="9991" max="9991" width="5.09765625" style="444" customWidth="1"/>
    <col min="9992" max="9992" width="10.8984375" style="444" customWidth="1"/>
    <col min="9993" max="10240" width="9" style="444"/>
    <col min="10241" max="10241" width="3.69921875" style="444" customWidth="1"/>
    <col min="10242" max="10242" width="54.09765625" style="444" customWidth="1"/>
    <col min="10243" max="10243" width="5.5" style="444" customWidth="1"/>
    <col min="10244" max="10244" width="5" style="444" bestFit="1" customWidth="1"/>
    <col min="10245" max="10245" width="9.19921875" style="444" customWidth="1"/>
    <col min="10246" max="10246" width="9.69921875" style="444" customWidth="1"/>
    <col min="10247" max="10247" width="5.09765625" style="444" customWidth="1"/>
    <col min="10248" max="10248" width="10.8984375" style="444" customWidth="1"/>
    <col min="10249" max="10496" width="9" style="444"/>
    <col min="10497" max="10497" width="3.69921875" style="444" customWidth="1"/>
    <col min="10498" max="10498" width="54.09765625" style="444" customWidth="1"/>
    <col min="10499" max="10499" width="5.5" style="444" customWidth="1"/>
    <col min="10500" max="10500" width="5" style="444" bestFit="1" customWidth="1"/>
    <col min="10501" max="10501" width="9.19921875" style="444" customWidth="1"/>
    <col min="10502" max="10502" width="9.69921875" style="444" customWidth="1"/>
    <col min="10503" max="10503" width="5.09765625" style="444" customWidth="1"/>
    <col min="10504" max="10504" width="10.8984375" style="444" customWidth="1"/>
    <col min="10505" max="10752" width="9" style="444"/>
    <col min="10753" max="10753" width="3.69921875" style="444" customWidth="1"/>
    <col min="10754" max="10754" width="54.09765625" style="444" customWidth="1"/>
    <col min="10755" max="10755" width="5.5" style="444" customWidth="1"/>
    <col min="10756" max="10756" width="5" style="444" bestFit="1" customWidth="1"/>
    <col min="10757" max="10757" width="9.19921875" style="444" customWidth="1"/>
    <col min="10758" max="10758" width="9.69921875" style="444" customWidth="1"/>
    <col min="10759" max="10759" width="5.09765625" style="444" customWidth="1"/>
    <col min="10760" max="10760" width="10.8984375" style="444" customWidth="1"/>
    <col min="10761" max="11008" width="9" style="444"/>
    <col min="11009" max="11009" width="3.69921875" style="444" customWidth="1"/>
    <col min="11010" max="11010" width="54.09765625" style="444" customWidth="1"/>
    <col min="11011" max="11011" width="5.5" style="444" customWidth="1"/>
    <col min="11012" max="11012" width="5" style="444" bestFit="1" customWidth="1"/>
    <col min="11013" max="11013" width="9.19921875" style="444" customWidth="1"/>
    <col min="11014" max="11014" width="9.69921875" style="444" customWidth="1"/>
    <col min="11015" max="11015" width="5.09765625" style="444" customWidth="1"/>
    <col min="11016" max="11016" width="10.8984375" style="444" customWidth="1"/>
    <col min="11017" max="11264" width="9" style="444"/>
    <col min="11265" max="11265" width="3.69921875" style="444" customWidth="1"/>
    <col min="11266" max="11266" width="54.09765625" style="444" customWidth="1"/>
    <col min="11267" max="11267" width="5.5" style="444" customWidth="1"/>
    <col min="11268" max="11268" width="5" style="444" bestFit="1" customWidth="1"/>
    <col min="11269" max="11269" width="9.19921875" style="444" customWidth="1"/>
    <col min="11270" max="11270" width="9.69921875" style="444" customWidth="1"/>
    <col min="11271" max="11271" width="5.09765625" style="444" customWidth="1"/>
    <col min="11272" max="11272" width="10.8984375" style="444" customWidth="1"/>
    <col min="11273" max="11520" width="9" style="444"/>
    <col min="11521" max="11521" width="3.69921875" style="444" customWidth="1"/>
    <col min="11522" max="11522" width="54.09765625" style="444" customWidth="1"/>
    <col min="11523" max="11523" width="5.5" style="444" customWidth="1"/>
    <col min="11524" max="11524" width="5" style="444" bestFit="1" customWidth="1"/>
    <col min="11525" max="11525" width="9.19921875" style="444" customWidth="1"/>
    <col min="11526" max="11526" width="9.69921875" style="444" customWidth="1"/>
    <col min="11527" max="11527" width="5.09765625" style="444" customWidth="1"/>
    <col min="11528" max="11528" width="10.8984375" style="444" customWidth="1"/>
    <col min="11529" max="11776" width="9" style="444"/>
    <col min="11777" max="11777" width="3.69921875" style="444" customWidth="1"/>
    <col min="11778" max="11778" width="54.09765625" style="444" customWidth="1"/>
    <col min="11779" max="11779" width="5.5" style="444" customWidth="1"/>
    <col min="11780" max="11780" width="5" style="444" bestFit="1" customWidth="1"/>
    <col min="11781" max="11781" width="9.19921875" style="444" customWidth="1"/>
    <col min="11782" max="11782" width="9.69921875" style="444" customWidth="1"/>
    <col min="11783" max="11783" width="5.09765625" style="444" customWidth="1"/>
    <col min="11784" max="11784" width="10.8984375" style="444" customWidth="1"/>
    <col min="11785" max="12032" width="9" style="444"/>
    <col min="12033" max="12033" width="3.69921875" style="444" customWidth="1"/>
    <col min="12034" max="12034" width="54.09765625" style="444" customWidth="1"/>
    <col min="12035" max="12035" width="5.5" style="444" customWidth="1"/>
    <col min="12036" max="12036" width="5" style="444" bestFit="1" customWidth="1"/>
    <col min="12037" max="12037" width="9.19921875" style="444" customWidth="1"/>
    <col min="12038" max="12038" width="9.69921875" style="444" customWidth="1"/>
    <col min="12039" max="12039" width="5.09765625" style="444" customWidth="1"/>
    <col min="12040" max="12040" width="10.8984375" style="444" customWidth="1"/>
    <col min="12041" max="12288" width="9" style="444"/>
    <col min="12289" max="12289" width="3.69921875" style="444" customWidth="1"/>
    <col min="12290" max="12290" width="54.09765625" style="444" customWidth="1"/>
    <col min="12291" max="12291" width="5.5" style="444" customWidth="1"/>
    <col min="12292" max="12292" width="5" style="444" bestFit="1" customWidth="1"/>
    <col min="12293" max="12293" width="9.19921875" style="444" customWidth="1"/>
    <col min="12294" max="12294" width="9.69921875" style="444" customWidth="1"/>
    <col min="12295" max="12295" width="5.09765625" style="444" customWidth="1"/>
    <col min="12296" max="12296" width="10.8984375" style="444" customWidth="1"/>
    <col min="12297" max="12544" width="9" style="444"/>
    <col min="12545" max="12545" width="3.69921875" style="444" customWidth="1"/>
    <col min="12546" max="12546" width="54.09765625" style="444" customWidth="1"/>
    <col min="12547" max="12547" width="5.5" style="444" customWidth="1"/>
    <col min="12548" max="12548" width="5" style="444" bestFit="1" customWidth="1"/>
    <col min="12549" max="12549" width="9.19921875" style="444" customWidth="1"/>
    <col min="12550" max="12550" width="9.69921875" style="444" customWidth="1"/>
    <col min="12551" max="12551" width="5.09765625" style="444" customWidth="1"/>
    <col min="12552" max="12552" width="10.8984375" style="444" customWidth="1"/>
    <col min="12553" max="12800" width="9" style="444"/>
    <col min="12801" max="12801" width="3.69921875" style="444" customWidth="1"/>
    <col min="12802" max="12802" width="54.09765625" style="444" customWidth="1"/>
    <col min="12803" max="12803" width="5.5" style="444" customWidth="1"/>
    <col min="12804" max="12804" width="5" style="444" bestFit="1" customWidth="1"/>
    <col min="12805" max="12805" width="9.19921875" style="444" customWidth="1"/>
    <col min="12806" max="12806" width="9.69921875" style="444" customWidth="1"/>
    <col min="12807" max="12807" width="5.09765625" style="444" customWidth="1"/>
    <col min="12808" max="12808" width="10.8984375" style="444" customWidth="1"/>
    <col min="12809" max="13056" width="9" style="444"/>
    <col min="13057" max="13057" width="3.69921875" style="444" customWidth="1"/>
    <col min="13058" max="13058" width="54.09765625" style="444" customWidth="1"/>
    <col min="13059" max="13059" width="5.5" style="444" customWidth="1"/>
    <col min="13060" max="13060" width="5" style="444" bestFit="1" customWidth="1"/>
    <col min="13061" max="13061" width="9.19921875" style="444" customWidth="1"/>
    <col min="13062" max="13062" width="9.69921875" style="444" customWidth="1"/>
    <col min="13063" max="13063" width="5.09765625" style="444" customWidth="1"/>
    <col min="13064" max="13064" width="10.8984375" style="444" customWidth="1"/>
    <col min="13065" max="13312" width="9" style="444"/>
    <col min="13313" max="13313" width="3.69921875" style="444" customWidth="1"/>
    <col min="13314" max="13314" width="54.09765625" style="444" customWidth="1"/>
    <col min="13315" max="13315" width="5.5" style="444" customWidth="1"/>
    <col min="13316" max="13316" width="5" style="444" bestFit="1" customWidth="1"/>
    <col min="13317" max="13317" width="9.19921875" style="444" customWidth="1"/>
    <col min="13318" max="13318" width="9.69921875" style="444" customWidth="1"/>
    <col min="13319" max="13319" width="5.09765625" style="444" customWidth="1"/>
    <col min="13320" max="13320" width="10.8984375" style="444" customWidth="1"/>
    <col min="13321" max="13568" width="9" style="444"/>
    <col min="13569" max="13569" width="3.69921875" style="444" customWidth="1"/>
    <col min="13570" max="13570" width="54.09765625" style="444" customWidth="1"/>
    <col min="13571" max="13571" width="5.5" style="444" customWidth="1"/>
    <col min="13572" max="13572" width="5" style="444" bestFit="1" customWidth="1"/>
    <col min="13573" max="13573" width="9.19921875" style="444" customWidth="1"/>
    <col min="13574" max="13574" width="9.69921875" style="444" customWidth="1"/>
    <col min="13575" max="13575" width="5.09765625" style="444" customWidth="1"/>
    <col min="13576" max="13576" width="10.8984375" style="444" customWidth="1"/>
    <col min="13577" max="13824" width="9" style="444"/>
    <col min="13825" max="13825" width="3.69921875" style="444" customWidth="1"/>
    <col min="13826" max="13826" width="54.09765625" style="444" customWidth="1"/>
    <col min="13827" max="13827" width="5.5" style="444" customWidth="1"/>
    <col min="13828" max="13828" width="5" style="444" bestFit="1" customWidth="1"/>
    <col min="13829" max="13829" width="9.19921875" style="444" customWidth="1"/>
    <col min="13830" max="13830" width="9.69921875" style="444" customWidth="1"/>
    <col min="13831" max="13831" width="5.09765625" style="444" customWidth="1"/>
    <col min="13832" max="13832" width="10.8984375" style="444" customWidth="1"/>
    <col min="13833" max="14080" width="9" style="444"/>
    <col min="14081" max="14081" width="3.69921875" style="444" customWidth="1"/>
    <col min="14082" max="14082" width="54.09765625" style="444" customWidth="1"/>
    <col min="14083" max="14083" width="5.5" style="444" customWidth="1"/>
    <col min="14084" max="14084" width="5" style="444" bestFit="1" customWidth="1"/>
    <col min="14085" max="14085" width="9.19921875" style="444" customWidth="1"/>
    <col min="14086" max="14086" width="9.69921875" style="444" customWidth="1"/>
    <col min="14087" max="14087" width="5.09765625" style="444" customWidth="1"/>
    <col min="14088" max="14088" width="10.8984375" style="444" customWidth="1"/>
    <col min="14089" max="14336" width="9" style="444"/>
    <col min="14337" max="14337" width="3.69921875" style="444" customWidth="1"/>
    <col min="14338" max="14338" width="54.09765625" style="444" customWidth="1"/>
    <col min="14339" max="14339" width="5.5" style="444" customWidth="1"/>
    <col min="14340" max="14340" width="5" style="444" bestFit="1" customWidth="1"/>
    <col min="14341" max="14341" width="9.19921875" style="444" customWidth="1"/>
    <col min="14342" max="14342" width="9.69921875" style="444" customWidth="1"/>
    <col min="14343" max="14343" width="5.09765625" style="444" customWidth="1"/>
    <col min="14344" max="14344" width="10.8984375" style="444" customWidth="1"/>
    <col min="14345" max="14592" width="9" style="444"/>
    <col min="14593" max="14593" width="3.69921875" style="444" customWidth="1"/>
    <col min="14594" max="14594" width="54.09765625" style="444" customWidth="1"/>
    <col min="14595" max="14595" width="5.5" style="444" customWidth="1"/>
    <col min="14596" max="14596" width="5" style="444" bestFit="1" customWidth="1"/>
    <col min="14597" max="14597" width="9.19921875" style="444" customWidth="1"/>
    <col min="14598" max="14598" width="9.69921875" style="444" customWidth="1"/>
    <col min="14599" max="14599" width="5.09765625" style="444" customWidth="1"/>
    <col min="14600" max="14600" width="10.8984375" style="444" customWidth="1"/>
    <col min="14601" max="14848" width="9" style="444"/>
    <col min="14849" max="14849" width="3.69921875" style="444" customWidth="1"/>
    <col min="14850" max="14850" width="54.09765625" style="444" customWidth="1"/>
    <col min="14851" max="14851" width="5.5" style="444" customWidth="1"/>
    <col min="14852" max="14852" width="5" style="444" bestFit="1" customWidth="1"/>
    <col min="14853" max="14853" width="9.19921875" style="444" customWidth="1"/>
    <col min="14854" max="14854" width="9.69921875" style="444" customWidth="1"/>
    <col min="14855" max="14855" width="5.09765625" style="444" customWidth="1"/>
    <col min="14856" max="14856" width="10.8984375" style="444" customWidth="1"/>
    <col min="14857" max="15104" width="9" style="444"/>
    <col min="15105" max="15105" width="3.69921875" style="444" customWidth="1"/>
    <col min="15106" max="15106" width="54.09765625" style="444" customWidth="1"/>
    <col min="15107" max="15107" width="5.5" style="444" customWidth="1"/>
    <col min="15108" max="15108" width="5" style="444" bestFit="1" customWidth="1"/>
    <col min="15109" max="15109" width="9.19921875" style="444" customWidth="1"/>
    <col min="15110" max="15110" width="9.69921875" style="444" customWidth="1"/>
    <col min="15111" max="15111" width="5.09765625" style="444" customWidth="1"/>
    <col min="15112" max="15112" width="10.8984375" style="444" customWidth="1"/>
    <col min="15113" max="15360" width="9" style="444"/>
    <col min="15361" max="15361" width="3.69921875" style="444" customWidth="1"/>
    <col min="15362" max="15362" width="54.09765625" style="444" customWidth="1"/>
    <col min="15363" max="15363" width="5.5" style="444" customWidth="1"/>
    <col min="15364" max="15364" width="5" style="444" bestFit="1" customWidth="1"/>
    <col min="15365" max="15365" width="9.19921875" style="444" customWidth="1"/>
    <col min="15366" max="15366" width="9.69921875" style="444" customWidth="1"/>
    <col min="15367" max="15367" width="5.09765625" style="444" customWidth="1"/>
    <col min="15368" max="15368" width="10.8984375" style="444" customWidth="1"/>
    <col min="15369" max="15616" width="9" style="444"/>
    <col min="15617" max="15617" width="3.69921875" style="444" customWidth="1"/>
    <col min="15618" max="15618" width="54.09765625" style="444" customWidth="1"/>
    <col min="15619" max="15619" width="5.5" style="444" customWidth="1"/>
    <col min="15620" max="15620" width="5" style="444" bestFit="1" customWidth="1"/>
    <col min="15621" max="15621" width="9.19921875" style="444" customWidth="1"/>
    <col min="15622" max="15622" width="9.69921875" style="444" customWidth="1"/>
    <col min="15623" max="15623" width="5.09765625" style="444" customWidth="1"/>
    <col min="15624" max="15624" width="10.8984375" style="444" customWidth="1"/>
    <col min="15625" max="15872" width="9" style="444"/>
    <col min="15873" max="15873" width="3.69921875" style="444" customWidth="1"/>
    <col min="15874" max="15874" width="54.09765625" style="444" customWidth="1"/>
    <col min="15875" max="15875" width="5.5" style="444" customWidth="1"/>
    <col min="15876" max="15876" width="5" style="444" bestFit="1" customWidth="1"/>
    <col min="15877" max="15877" width="9.19921875" style="444" customWidth="1"/>
    <col min="15878" max="15878" width="9.69921875" style="444" customWidth="1"/>
    <col min="15879" max="15879" width="5.09765625" style="444" customWidth="1"/>
    <col min="15880" max="15880" width="10.8984375" style="444" customWidth="1"/>
    <col min="15881" max="16128" width="9" style="444"/>
    <col min="16129" max="16129" width="3.69921875" style="444" customWidth="1"/>
    <col min="16130" max="16130" width="54.09765625" style="444" customWidth="1"/>
    <col min="16131" max="16131" width="5.5" style="444" customWidth="1"/>
    <col min="16132" max="16132" width="5" style="444" bestFit="1" customWidth="1"/>
    <col min="16133" max="16133" width="9.19921875" style="444" customWidth="1"/>
    <col min="16134" max="16134" width="9.69921875" style="444" customWidth="1"/>
    <col min="16135" max="16135" width="5.09765625" style="444" customWidth="1"/>
    <col min="16136" max="16136" width="10.8984375" style="444" customWidth="1"/>
    <col min="16137" max="16384" width="9" style="444"/>
  </cols>
  <sheetData>
    <row r="1" spans="1:9" x14ac:dyDescent="0.25">
      <c r="B1" s="564" t="s">
        <v>165</v>
      </c>
      <c r="C1" s="565"/>
      <c r="D1" s="565"/>
      <c r="E1" s="565"/>
      <c r="F1" s="565"/>
    </row>
    <row r="2" spans="1:9" s="500" customFormat="1" x14ac:dyDescent="0.25">
      <c r="A2" s="499" t="s">
        <v>483</v>
      </c>
      <c r="B2" s="502" t="s">
        <v>600</v>
      </c>
      <c r="E2" s="501"/>
      <c r="G2" s="456"/>
    </row>
    <row r="3" spans="1:9" s="445" customFormat="1" x14ac:dyDescent="0.25">
      <c r="A3" s="499"/>
      <c r="B3" s="457"/>
      <c r="C3" s="457"/>
      <c r="D3" s="496"/>
      <c r="E3" s="495"/>
      <c r="F3" s="495"/>
      <c r="G3" s="494"/>
      <c r="H3" s="494"/>
      <c r="I3" s="476"/>
    </row>
    <row r="4" spans="1:9" s="445" customFormat="1" x14ac:dyDescent="0.25">
      <c r="A4" s="497"/>
      <c r="B4" s="498" t="s">
        <v>166</v>
      </c>
      <c r="C4" s="457"/>
      <c r="D4" s="496"/>
      <c r="E4" s="495"/>
      <c r="F4" s="495"/>
      <c r="G4" s="494"/>
      <c r="H4" s="494"/>
      <c r="I4" s="476"/>
    </row>
    <row r="5" spans="1:9" s="445" customFormat="1" ht="39.6" x14ac:dyDescent="0.25">
      <c r="A5" s="497" t="s">
        <v>165</v>
      </c>
      <c r="B5" s="454" t="s">
        <v>167</v>
      </c>
      <c r="C5" s="454"/>
      <c r="D5" s="496"/>
      <c r="E5" s="495"/>
      <c r="F5" s="495"/>
      <c r="G5" s="494"/>
      <c r="H5" s="494"/>
      <c r="I5" s="476"/>
    </row>
    <row r="6" spans="1:9" ht="13.8" thickBot="1" x14ac:dyDescent="0.3"/>
    <row r="7" spans="1:9" s="488" customFormat="1" ht="40.799999999999997" thickTop="1" thickBot="1" x14ac:dyDescent="0.3">
      <c r="A7" s="434" t="s">
        <v>654</v>
      </c>
      <c r="B7" s="433" t="s">
        <v>653</v>
      </c>
      <c r="C7" s="432" t="s">
        <v>652</v>
      </c>
      <c r="D7" s="430" t="s">
        <v>651</v>
      </c>
      <c r="E7" s="431" t="s">
        <v>650</v>
      </c>
      <c r="F7" s="430" t="s">
        <v>84</v>
      </c>
      <c r="G7" s="482"/>
    </row>
    <row r="8" spans="1:9" s="488" customFormat="1" ht="13.8" thickTop="1" x14ac:dyDescent="0.25">
      <c r="A8" s="493"/>
      <c r="B8" s="492"/>
      <c r="C8" s="491"/>
      <c r="D8" s="490"/>
      <c r="E8" s="490"/>
      <c r="F8" s="489"/>
      <c r="G8" s="482"/>
    </row>
    <row r="9" spans="1:9" s="445" customFormat="1" ht="26.4" x14ac:dyDescent="0.25">
      <c r="A9" s="485"/>
      <c r="B9" s="487" t="s">
        <v>168</v>
      </c>
      <c r="C9" s="482"/>
      <c r="D9" s="482"/>
      <c r="E9" s="481"/>
      <c r="F9" s="481"/>
    </row>
    <row r="10" spans="1:9" s="445" customFormat="1" x14ac:dyDescent="0.25">
      <c r="A10" s="485"/>
      <c r="B10" s="486" t="s">
        <v>169</v>
      </c>
      <c r="C10" s="482"/>
      <c r="D10" s="482"/>
      <c r="E10" s="481"/>
      <c r="F10" s="481"/>
    </row>
    <row r="11" spans="1:9" s="445" customFormat="1" x14ac:dyDescent="0.25">
      <c r="A11" s="485"/>
      <c r="B11" s="484" t="s">
        <v>170</v>
      </c>
      <c r="C11" s="482"/>
      <c r="D11" s="482"/>
      <c r="E11" s="481"/>
      <c r="F11" s="481"/>
    </row>
    <row r="12" spans="1:9" s="445" customFormat="1" x14ac:dyDescent="0.25">
      <c r="A12" s="485"/>
      <c r="B12" s="484" t="s">
        <v>171</v>
      </c>
      <c r="C12" s="482"/>
      <c r="D12" s="482"/>
      <c r="E12" s="481"/>
      <c r="F12" s="481"/>
    </row>
    <row r="13" spans="1:9" s="445" customFormat="1" x14ac:dyDescent="0.25">
      <c r="A13" s="485"/>
      <c r="B13" s="484" t="s">
        <v>172</v>
      </c>
      <c r="C13" s="482"/>
      <c r="D13" s="482"/>
      <c r="E13" s="481"/>
      <c r="F13" s="481"/>
    </row>
    <row r="14" spans="1:9" s="445" customFormat="1" ht="26.4" x14ac:dyDescent="0.25">
      <c r="A14" s="485"/>
      <c r="B14" s="484" t="s">
        <v>173</v>
      </c>
      <c r="C14" s="482"/>
      <c r="D14" s="482"/>
      <c r="E14" s="481"/>
      <c r="F14" s="481"/>
    </row>
    <row r="15" spans="1:9" s="445" customFormat="1" x14ac:dyDescent="0.25">
      <c r="A15" s="485"/>
      <c r="B15" s="484" t="s">
        <v>174</v>
      </c>
      <c r="C15" s="482"/>
      <c r="D15" s="482"/>
      <c r="E15" s="481"/>
      <c r="F15" s="481"/>
    </row>
    <row r="16" spans="1:9" s="445" customFormat="1" x14ac:dyDescent="0.25">
      <c r="A16" s="485"/>
      <c r="B16" s="484" t="s">
        <v>175</v>
      </c>
      <c r="C16" s="482"/>
      <c r="D16" s="482"/>
      <c r="E16" s="481"/>
      <c r="F16" s="481"/>
    </row>
    <row r="17" spans="1:9" s="445" customFormat="1" x14ac:dyDescent="0.25">
      <c r="A17" s="485"/>
      <c r="B17" s="484" t="s">
        <v>176</v>
      </c>
      <c r="C17" s="483"/>
      <c r="D17" s="482"/>
      <c r="E17" s="481"/>
      <c r="F17" s="481"/>
    </row>
    <row r="18" spans="1:9" s="445" customFormat="1" x14ac:dyDescent="0.25">
      <c r="A18" s="485"/>
      <c r="B18" s="484"/>
      <c r="C18" s="483"/>
      <c r="D18" s="482"/>
      <c r="E18" s="481"/>
      <c r="F18" s="481"/>
    </row>
    <row r="19" spans="1:9" s="445" customFormat="1" x14ac:dyDescent="0.25">
      <c r="A19" s="452" t="s">
        <v>11</v>
      </c>
      <c r="B19" s="454" t="s">
        <v>708</v>
      </c>
      <c r="C19" s="477"/>
      <c r="D19" s="480"/>
      <c r="E19" s="479"/>
      <c r="F19" s="479"/>
      <c r="G19" s="478"/>
      <c r="H19" s="477"/>
      <c r="I19" s="476"/>
    </row>
    <row r="20" spans="1:9" s="445" customFormat="1" ht="79.2" x14ac:dyDescent="0.25">
      <c r="A20" s="452"/>
      <c r="B20" s="454" t="s">
        <v>177</v>
      </c>
      <c r="E20" s="462"/>
      <c r="F20" s="462"/>
    </row>
    <row r="21" spans="1:9" s="445" customFormat="1" ht="27.75" customHeight="1" x14ac:dyDescent="0.25">
      <c r="A21" s="452"/>
      <c r="B21" s="454" t="s">
        <v>707</v>
      </c>
      <c r="C21" s="445" t="s">
        <v>27</v>
      </c>
      <c r="D21" s="445">
        <v>1</v>
      </c>
      <c r="E21" s="462"/>
      <c r="F21" s="462"/>
    </row>
    <row r="22" spans="1:9" s="445" customFormat="1" x14ac:dyDescent="0.25">
      <c r="A22" s="452"/>
      <c r="B22" s="454" t="s">
        <v>706</v>
      </c>
      <c r="C22" s="445" t="s">
        <v>27</v>
      </c>
      <c r="D22" s="445">
        <v>1</v>
      </c>
      <c r="E22" s="462"/>
      <c r="F22" s="462"/>
    </row>
    <row r="23" spans="1:9" s="445" customFormat="1" x14ac:dyDescent="0.25">
      <c r="A23" s="452"/>
      <c r="B23" s="454" t="s">
        <v>196</v>
      </c>
      <c r="C23" s="445" t="s">
        <v>27</v>
      </c>
      <c r="D23" s="445">
        <v>3</v>
      </c>
      <c r="F23" s="462"/>
    </row>
    <row r="24" spans="1:9" s="445" customFormat="1" x14ac:dyDescent="0.25">
      <c r="A24" s="452"/>
      <c r="B24" s="454" t="s">
        <v>197</v>
      </c>
      <c r="C24" s="445" t="s">
        <v>27</v>
      </c>
      <c r="D24" s="445">
        <v>5</v>
      </c>
      <c r="F24" s="462"/>
    </row>
    <row r="25" spans="1:9" s="445" customFormat="1" x14ac:dyDescent="0.25">
      <c r="A25" s="452"/>
      <c r="B25" s="454" t="s">
        <v>198</v>
      </c>
      <c r="C25" s="445" t="s">
        <v>27</v>
      </c>
      <c r="D25" s="445">
        <v>2</v>
      </c>
      <c r="F25" s="462"/>
    </row>
    <row r="26" spans="1:9" s="445" customFormat="1" ht="26.4" x14ac:dyDescent="0.25">
      <c r="A26" s="452"/>
      <c r="B26" s="454" t="s">
        <v>205</v>
      </c>
      <c r="C26" s="445" t="s">
        <v>27</v>
      </c>
      <c r="D26" s="445">
        <v>3</v>
      </c>
      <c r="E26" s="462"/>
      <c r="F26" s="462"/>
    </row>
    <row r="27" spans="1:9" s="445" customFormat="1" x14ac:dyDescent="0.25">
      <c r="A27" s="452"/>
      <c r="B27" s="454" t="s">
        <v>206</v>
      </c>
      <c r="C27" s="445" t="s">
        <v>27</v>
      </c>
      <c r="D27" s="445">
        <v>3</v>
      </c>
      <c r="E27" s="463"/>
      <c r="F27" s="463"/>
    </row>
    <row r="28" spans="1:9" s="445" customFormat="1" x14ac:dyDescent="0.25">
      <c r="A28" s="452"/>
      <c r="B28" s="454" t="s">
        <v>705</v>
      </c>
      <c r="C28" s="445" t="s">
        <v>27</v>
      </c>
      <c r="D28" s="445">
        <v>1</v>
      </c>
      <c r="E28" s="463"/>
      <c r="F28" s="463"/>
    </row>
    <row r="29" spans="1:9" s="445" customFormat="1" x14ac:dyDescent="0.25">
      <c r="A29" s="452"/>
      <c r="B29" s="454" t="s">
        <v>704</v>
      </c>
      <c r="C29" s="445" t="s">
        <v>27</v>
      </c>
      <c r="D29" s="445">
        <v>1</v>
      </c>
      <c r="E29" s="463"/>
      <c r="F29" s="463"/>
    </row>
    <row r="30" spans="1:9" s="445" customFormat="1" ht="26.4" x14ac:dyDescent="0.25">
      <c r="A30" s="452"/>
      <c r="B30" s="454" t="s">
        <v>237</v>
      </c>
      <c r="C30" s="445" t="s">
        <v>238</v>
      </c>
      <c r="D30" s="445">
        <v>1</v>
      </c>
      <c r="E30" s="462"/>
      <c r="F30" s="463" t="s">
        <v>165</v>
      </c>
    </row>
    <row r="31" spans="1:9" s="445" customFormat="1" x14ac:dyDescent="0.25">
      <c r="A31" s="452"/>
      <c r="B31" s="454" t="s">
        <v>239</v>
      </c>
      <c r="C31" s="445" t="s">
        <v>27</v>
      </c>
      <c r="D31" s="445">
        <v>1</v>
      </c>
      <c r="E31" s="475"/>
      <c r="F31" s="475"/>
    </row>
    <row r="32" spans="1:9" s="445" customFormat="1" x14ac:dyDescent="0.25">
      <c r="A32" s="452"/>
      <c r="B32" s="454" t="s">
        <v>703</v>
      </c>
      <c r="C32" s="445" t="s">
        <v>238</v>
      </c>
      <c r="D32" s="445">
        <v>1</v>
      </c>
      <c r="E32" s="466"/>
      <c r="F32" s="466"/>
    </row>
    <row r="33" spans="1:6" s="445" customFormat="1" x14ac:dyDescent="0.25">
      <c r="A33" s="452"/>
      <c r="B33" s="465" t="s">
        <v>241</v>
      </c>
      <c r="C33" s="464" t="s">
        <v>44</v>
      </c>
      <c r="D33" s="464">
        <v>2</v>
      </c>
      <c r="E33" s="540"/>
      <c r="F33" s="410">
        <f>+ROUND(ROUND(E33,2)*D33,2)</f>
        <v>0</v>
      </c>
    </row>
    <row r="34" spans="1:6" s="445" customFormat="1" x14ac:dyDescent="0.25">
      <c r="A34" s="452"/>
      <c r="B34" s="457"/>
      <c r="C34" s="456"/>
      <c r="D34" s="456"/>
      <c r="E34" s="463"/>
      <c r="F34" s="463"/>
    </row>
    <row r="35" spans="1:6" s="445" customFormat="1" ht="39.6" x14ac:dyDescent="0.25">
      <c r="A35" s="452" t="s">
        <v>12</v>
      </c>
      <c r="B35" s="454" t="s">
        <v>269</v>
      </c>
      <c r="E35" s="462"/>
      <c r="F35" s="463" t="s">
        <v>165</v>
      </c>
    </row>
    <row r="36" spans="1:6" s="445" customFormat="1" ht="14.4" x14ac:dyDescent="0.25">
      <c r="A36" s="452"/>
      <c r="B36" s="454" t="s">
        <v>702</v>
      </c>
      <c r="C36" s="445" t="s">
        <v>222</v>
      </c>
      <c r="D36" s="445">
        <v>420</v>
      </c>
      <c r="E36" s="540"/>
      <c r="F36" s="410">
        <f>+ROUND(ROUND(E36,2)*D36,2)</f>
        <v>0</v>
      </c>
    </row>
    <row r="37" spans="1:6" s="445" customFormat="1" ht="14.4" x14ac:dyDescent="0.25">
      <c r="A37" s="452"/>
      <c r="B37" s="454" t="s">
        <v>701</v>
      </c>
      <c r="C37" s="445" t="s">
        <v>222</v>
      </c>
      <c r="D37" s="445">
        <v>390</v>
      </c>
      <c r="E37" s="540"/>
      <c r="F37" s="410">
        <f>+ROUND(ROUND(E37,2)*D37,2)</f>
        <v>0</v>
      </c>
    </row>
    <row r="38" spans="1:6" s="445" customFormat="1" ht="14.4" x14ac:dyDescent="0.25">
      <c r="A38" s="452"/>
      <c r="B38" s="454" t="s">
        <v>700</v>
      </c>
      <c r="C38" s="445" t="s">
        <v>222</v>
      </c>
      <c r="D38" s="445">
        <v>10</v>
      </c>
      <c r="E38" s="540"/>
      <c r="F38" s="410">
        <f>+ROUND(ROUND(E38,2)*D38,2)</f>
        <v>0</v>
      </c>
    </row>
    <row r="39" spans="1:6" s="445" customFormat="1" x14ac:dyDescent="0.25">
      <c r="A39" s="452"/>
      <c r="B39" s="454" t="s">
        <v>699</v>
      </c>
      <c r="C39" s="445" t="s">
        <v>222</v>
      </c>
      <c r="D39" s="445">
        <v>280</v>
      </c>
      <c r="E39" s="540"/>
      <c r="F39" s="410">
        <f>+ROUND(ROUND(E39,2)*D39,2)</f>
        <v>0</v>
      </c>
    </row>
    <row r="40" spans="1:6" s="445" customFormat="1" x14ac:dyDescent="0.25">
      <c r="A40" s="452"/>
      <c r="B40" s="457"/>
      <c r="E40" s="474"/>
      <c r="F40" s="473"/>
    </row>
    <row r="41" spans="1:6" s="445" customFormat="1" x14ac:dyDescent="0.25">
      <c r="A41" s="452" t="s">
        <v>13</v>
      </c>
      <c r="B41" s="454" t="s">
        <v>276</v>
      </c>
      <c r="E41" s="462"/>
      <c r="F41" s="463"/>
    </row>
    <row r="42" spans="1:6" s="445" customFormat="1" x14ac:dyDescent="0.25">
      <c r="A42" s="452"/>
      <c r="B42" s="454" t="s">
        <v>699</v>
      </c>
      <c r="C42" s="445" t="s">
        <v>222</v>
      </c>
      <c r="D42" s="445">
        <v>60</v>
      </c>
      <c r="E42" s="540"/>
      <c r="F42" s="410">
        <f>+ROUND(ROUND(E42,2)*D42,2)</f>
        <v>0</v>
      </c>
    </row>
    <row r="43" spans="1:6" s="445" customFormat="1" x14ac:dyDescent="0.25">
      <c r="A43" s="452"/>
      <c r="B43" s="454"/>
      <c r="E43" s="463"/>
      <c r="F43" s="463"/>
    </row>
    <row r="44" spans="1:6" s="445" customFormat="1" ht="39.6" x14ac:dyDescent="0.25">
      <c r="A44" s="452" t="s">
        <v>15</v>
      </c>
      <c r="B44" s="454" t="s">
        <v>560</v>
      </c>
      <c r="C44" s="445" t="s">
        <v>27</v>
      </c>
      <c r="D44" s="445">
        <v>36</v>
      </c>
      <c r="E44" s="540"/>
      <c r="F44" s="410">
        <f>+ROUND(ROUND(E44,2)*D44,2)</f>
        <v>0</v>
      </c>
    </row>
    <row r="45" spans="1:6" s="445" customFormat="1" x14ac:dyDescent="0.25">
      <c r="A45" s="452"/>
      <c r="B45" s="454"/>
      <c r="E45" s="462"/>
      <c r="F45" s="463"/>
    </row>
    <row r="46" spans="1:6" s="445" customFormat="1" ht="39.6" x14ac:dyDescent="0.25">
      <c r="A46" s="452" t="s">
        <v>17</v>
      </c>
      <c r="B46" s="454" t="s">
        <v>698</v>
      </c>
      <c r="C46" s="445" t="s">
        <v>27</v>
      </c>
      <c r="D46" s="445">
        <v>6</v>
      </c>
      <c r="E46" s="540"/>
      <c r="F46" s="410">
        <f>+ROUND(ROUND(E46,2)*D46,2)</f>
        <v>0</v>
      </c>
    </row>
    <row r="47" spans="1:6" s="445" customFormat="1" x14ac:dyDescent="0.25">
      <c r="A47" s="452"/>
      <c r="B47" s="454"/>
      <c r="E47" s="462"/>
      <c r="F47" s="463"/>
    </row>
    <row r="48" spans="1:6" s="445" customFormat="1" ht="39.6" x14ac:dyDescent="0.25">
      <c r="A48" s="452" t="s">
        <v>18</v>
      </c>
      <c r="B48" s="454" t="s">
        <v>314</v>
      </c>
      <c r="E48" s="462"/>
      <c r="F48" s="463"/>
    </row>
    <row r="49" spans="1:8" s="445" customFormat="1" x14ac:dyDescent="0.25">
      <c r="A49" s="452"/>
      <c r="B49" s="454" t="s">
        <v>315</v>
      </c>
      <c r="C49" s="445" t="s">
        <v>222</v>
      </c>
      <c r="D49" s="445">
        <v>160</v>
      </c>
      <c r="E49" s="540"/>
      <c r="F49" s="410">
        <f>+ROUND(ROUND(E49,2)*D49,2)</f>
        <v>0</v>
      </c>
    </row>
    <row r="50" spans="1:8" s="445" customFormat="1" x14ac:dyDescent="0.25">
      <c r="A50" s="452"/>
      <c r="B50" s="454"/>
      <c r="E50" s="469"/>
      <c r="F50" s="473"/>
    </row>
    <row r="51" spans="1:8" s="445" customFormat="1" ht="26.4" x14ac:dyDescent="0.25">
      <c r="A51" s="452" t="s">
        <v>258</v>
      </c>
      <c r="B51" s="454" t="s">
        <v>697</v>
      </c>
      <c r="C51" s="445" t="s">
        <v>27</v>
      </c>
      <c r="D51" s="445">
        <f>4+4+4+2</f>
        <v>14</v>
      </c>
      <c r="E51" s="540"/>
      <c r="F51" s="410">
        <f>+ROUND(ROUND(E51,2)*D51,2)</f>
        <v>0</v>
      </c>
    </row>
    <row r="52" spans="1:8" s="445" customFormat="1" x14ac:dyDescent="0.25">
      <c r="A52" s="452"/>
      <c r="B52" s="454"/>
      <c r="E52" s="469"/>
      <c r="F52" s="473"/>
    </row>
    <row r="53" spans="1:8" s="456" customFormat="1" ht="26.4" x14ac:dyDescent="0.25">
      <c r="A53" s="452" t="s">
        <v>267</v>
      </c>
      <c r="B53" s="454" t="s">
        <v>329</v>
      </c>
      <c r="C53" s="445" t="s">
        <v>27</v>
      </c>
      <c r="D53" s="445">
        <v>80</v>
      </c>
      <c r="E53" s="540"/>
      <c r="F53" s="410">
        <f>+ROUND(ROUND(E53,2)*D53,2)</f>
        <v>0</v>
      </c>
    </row>
    <row r="54" spans="1:8" s="456" customFormat="1" x14ac:dyDescent="0.25">
      <c r="A54" s="452"/>
      <c r="B54" s="457"/>
      <c r="C54" s="445"/>
      <c r="D54" s="445"/>
      <c r="E54" s="462"/>
      <c r="F54" s="462"/>
    </row>
    <row r="55" spans="1:8" s="445" customFormat="1" ht="26.4" x14ac:dyDescent="0.25">
      <c r="A55" s="452" t="s">
        <v>268</v>
      </c>
      <c r="B55" s="454" t="s">
        <v>335</v>
      </c>
      <c r="E55" s="536"/>
      <c r="F55" s="462"/>
      <c r="H55" s="469"/>
    </row>
    <row r="56" spans="1:8" s="445" customFormat="1" x14ac:dyDescent="0.25">
      <c r="A56" s="452"/>
      <c r="B56" s="454" t="s">
        <v>336</v>
      </c>
      <c r="C56" s="445" t="s">
        <v>222</v>
      </c>
      <c r="D56" s="445">
        <v>60</v>
      </c>
      <c r="E56" s="540"/>
      <c r="F56" s="410">
        <f>+ROUND(ROUND(E56,2)*D56,2)</f>
        <v>0</v>
      </c>
      <c r="H56" s="469"/>
    </row>
    <row r="57" spans="1:8" s="445" customFormat="1" x14ac:dyDescent="0.25">
      <c r="A57" s="452"/>
      <c r="B57" s="454"/>
      <c r="E57" s="462"/>
      <c r="F57" s="462"/>
      <c r="H57" s="469"/>
    </row>
    <row r="58" spans="1:8" s="445" customFormat="1" x14ac:dyDescent="0.25">
      <c r="A58" s="452" t="s">
        <v>272</v>
      </c>
      <c r="B58" s="454" t="s">
        <v>696</v>
      </c>
      <c r="E58" s="462"/>
      <c r="F58" s="462"/>
      <c r="H58" s="469"/>
    </row>
    <row r="59" spans="1:8" s="445" customFormat="1" ht="26.4" x14ac:dyDescent="0.25">
      <c r="A59" s="452" t="s">
        <v>20</v>
      </c>
      <c r="B59" s="454" t="s">
        <v>695</v>
      </c>
      <c r="C59" s="445" t="s">
        <v>222</v>
      </c>
      <c r="D59" s="445">
        <v>70</v>
      </c>
      <c r="E59" s="541"/>
      <c r="F59" s="463"/>
    </row>
    <row r="60" spans="1:8" s="445" customFormat="1" x14ac:dyDescent="0.25">
      <c r="A60" s="452" t="s">
        <v>20</v>
      </c>
      <c r="B60" s="454" t="s">
        <v>342</v>
      </c>
      <c r="C60" s="445" t="s">
        <v>222</v>
      </c>
      <c r="D60" s="445">
        <v>750</v>
      </c>
      <c r="E60" s="541" t="s">
        <v>165</v>
      </c>
      <c r="F60" s="463" t="s">
        <v>165</v>
      </c>
    </row>
    <row r="61" spans="1:8" s="445" customFormat="1" x14ac:dyDescent="0.25">
      <c r="A61" s="452" t="s">
        <v>20</v>
      </c>
      <c r="B61" s="454" t="s">
        <v>343</v>
      </c>
      <c r="C61" s="445" t="s">
        <v>344</v>
      </c>
      <c r="D61" s="445">
        <v>550</v>
      </c>
      <c r="E61" s="541"/>
      <c r="F61" s="463"/>
    </row>
    <row r="62" spans="1:8" s="445" customFormat="1" x14ac:dyDescent="0.25">
      <c r="A62" s="452" t="s">
        <v>20</v>
      </c>
      <c r="B62" s="454" t="s">
        <v>345</v>
      </c>
      <c r="C62" s="445" t="s">
        <v>344</v>
      </c>
      <c r="D62" s="445">
        <v>200</v>
      </c>
      <c r="E62" s="541"/>
      <c r="F62" s="463"/>
    </row>
    <row r="63" spans="1:8" s="445" customFormat="1" x14ac:dyDescent="0.25">
      <c r="A63" s="452" t="s">
        <v>20</v>
      </c>
      <c r="B63" s="454" t="s">
        <v>346</v>
      </c>
      <c r="C63" s="445" t="s">
        <v>344</v>
      </c>
      <c r="D63" s="445">
        <v>5</v>
      </c>
      <c r="E63" s="541"/>
      <c r="F63" s="463"/>
    </row>
    <row r="64" spans="1:8" s="445" customFormat="1" x14ac:dyDescent="0.25">
      <c r="A64" s="452" t="s">
        <v>20</v>
      </c>
      <c r="B64" s="454" t="s">
        <v>347</v>
      </c>
      <c r="C64" s="445" t="s">
        <v>344</v>
      </c>
      <c r="D64" s="445">
        <v>5</v>
      </c>
      <c r="E64" s="541"/>
      <c r="F64" s="463"/>
    </row>
    <row r="65" spans="1:8" s="445" customFormat="1" x14ac:dyDescent="0.25">
      <c r="A65" s="452" t="s">
        <v>20</v>
      </c>
      <c r="B65" s="454" t="s">
        <v>348</v>
      </c>
      <c r="C65" s="445" t="s">
        <v>344</v>
      </c>
      <c r="D65" s="445">
        <v>5</v>
      </c>
      <c r="E65" s="541"/>
      <c r="F65" s="463"/>
    </row>
    <row r="66" spans="1:8" s="445" customFormat="1" x14ac:dyDescent="0.25">
      <c r="A66" s="452" t="s">
        <v>20</v>
      </c>
      <c r="B66" s="454" t="s">
        <v>349</v>
      </c>
      <c r="C66" s="445" t="s">
        <v>344</v>
      </c>
      <c r="D66" s="445">
        <v>100</v>
      </c>
      <c r="E66" s="541"/>
      <c r="F66" s="463"/>
      <c r="H66" s="469"/>
    </row>
    <row r="67" spans="1:8" s="445" customFormat="1" x14ac:dyDescent="0.25">
      <c r="A67" s="452" t="s">
        <v>20</v>
      </c>
      <c r="B67" s="454" t="s">
        <v>350</v>
      </c>
      <c r="C67" s="445" t="s">
        <v>344</v>
      </c>
      <c r="D67" s="445">
        <v>5</v>
      </c>
      <c r="E67" s="541"/>
      <c r="F67" s="463"/>
      <c r="H67" s="469"/>
    </row>
    <row r="68" spans="1:8" s="445" customFormat="1" x14ac:dyDescent="0.25">
      <c r="A68" s="452" t="s">
        <v>20</v>
      </c>
      <c r="B68" s="454" t="s">
        <v>351</v>
      </c>
      <c r="C68" s="445" t="s">
        <v>344</v>
      </c>
      <c r="D68" s="445">
        <v>350</v>
      </c>
      <c r="E68" s="541"/>
      <c r="F68" s="463"/>
    </row>
    <row r="69" spans="1:8" s="445" customFormat="1" x14ac:dyDescent="0.25">
      <c r="A69" s="452" t="s">
        <v>20</v>
      </c>
      <c r="B69" s="454" t="s">
        <v>352</v>
      </c>
      <c r="C69" s="445" t="s">
        <v>344</v>
      </c>
      <c r="D69" s="445">
        <v>32</v>
      </c>
      <c r="E69" s="541"/>
      <c r="F69" s="463"/>
      <c r="H69" s="469"/>
    </row>
    <row r="70" spans="1:8" s="445" customFormat="1" x14ac:dyDescent="0.25">
      <c r="A70" s="452" t="s">
        <v>20</v>
      </c>
      <c r="B70" s="454" t="s">
        <v>353</v>
      </c>
      <c r="C70" s="445" t="s">
        <v>344</v>
      </c>
      <c r="D70" s="445">
        <v>100</v>
      </c>
      <c r="E70" s="541"/>
      <c r="F70" s="463"/>
      <c r="H70" s="469"/>
    </row>
    <row r="71" spans="1:8" s="445" customFormat="1" ht="39.6" x14ac:dyDescent="0.25">
      <c r="A71" s="452" t="s">
        <v>20</v>
      </c>
      <c r="B71" s="472" t="s">
        <v>354</v>
      </c>
      <c r="C71" s="467" t="s">
        <v>344</v>
      </c>
      <c r="D71" s="467">
        <v>1</v>
      </c>
      <c r="E71" s="542"/>
      <c r="F71" s="466"/>
    </row>
    <row r="72" spans="1:8" s="445" customFormat="1" x14ac:dyDescent="0.25">
      <c r="A72" s="452"/>
      <c r="B72" s="457" t="s">
        <v>355</v>
      </c>
      <c r="C72" s="471" t="s">
        <v>44</v>
      </c>
      <c r="D72" s="470">
        <v>1</v>
      </c>
      <c r="E72" s="540"/>
      <c r="F72" s="410">
        <f>+ROUND(ROUND(E72,2)*D72,2)</f>
        <v>0</v>
      </c>
    </row>
    <row r="73" spans="1:8" s="445" customFormat="1" x14ac:dyDescent="0.25">
      <c r="A73" s="452"/>
      <c r="B73" s="454"/>
      <c r="E73" s="462"/>
      <c r="F73" s="462"/>
      <c r="H73" s="469"/>
    </row>
    <row r="74" spans="1:8" s="445" customFormat="1" ht="26.4" x14ac:dyDescent="0.25">
      <c r="A74" s="452" t="s">
        <v>275</v>
      </c>
      <c r="B74" s="454" t="s">
        <v>397</v>
      </c>
      <c r="E74" s="462"/>
      <c r="F74" s="462"/>
      <c r="H74" s="469"/>
    </row>
    <row r="75" spans="1:8" s="445" customFormat="1" x14ac:dyDescent="0.25">
      <c r="A75" s="452"/>
      <c r="B75" s="468" t="s">
        <v>694</v>
      </c>
      <c r="C75" s="445" t="s">
        <v>44</v>
      </c>
      <c r="D75" s="445">
        <v>1</v>
      </c>
      <c r="E75" s="536"/>
      <c r="F75" s="462"/>
      <c r="H75" s="469"/>
    </row>
    <row r="76" spans="1:8" s="445" customFormat="1" ht="26.4" x14ac:dyDescent="0.25">
      <c r="A76" s="452"/>
      <c r="B76" s="468" t="s">
        <v>693</v>
      </c>
      <c r="C76" s="445" t="s">
        <v>44</v>
      </c>
      <c r="D76" s="445">
        <v>1</v>
      </c>
      <c r="E76" s="536"/>
      <c r="F76" s="462"/>
    </row>
    <row r="77" spans="1:8" s="445" customFormat="1" ht="26.4" x14ac:dyDescent="0.25">
      <c r="A77" s="452"/>
      <c r="B77" s="468" t="s">
        <v>692</v>
      </c>
      <c r="C77" s="445" t="s">
        <v>27</v>
      </c>
      <c r="D77" s="445">
        <v>16</v>
      </c>
      <c r="E77" s="536"/>
      <c r="F77" s="462"/>
      <c r="H77" s="469"/>
    </row>
    <row r="78" spans="1:8" s="445" customFormat="1" x14ac:dyDescent="0.25">
      <c r="A78" s="452"/>
      <c r="B78" s="468" t="s">
        <v>400</v>
      </c>
      <c r="C78" s="445" t="s">
        <v>44</v>
      </c>
      <c r="D78" s="467">
        <v>1</v>
      </c>
      <c r="E78" s="542"/>
      <c r="F78" s="466"/>
    </row>
    <row r="79" spans="1:8" s="445" customFormat="1" x14ac:dyDescent="0.25">
      <c r="A79" s="452"/>
      <c r="B79" s="465" t="s">
        <v>241</v>
      </c>
      <c r="C79" s="464" t="s">
        <v>44</v>
      </c>
      <c r="D79" s="456">
        <v>1</v>
      </c>
      <c r="E79" s="540"/>
      <c r="F79" s="410">
        <f>+ROUND(ROUND(E79,2)*D79,2)</f>
        <v>0</v>
      </c>
    </row>
    <row r="80" spans="1:8" s="445" customFormat="1" x14ac:dyDescent="0.25">
      <c r="A80" s="452"/>
      <c r="B80" s="454"/>
      <c r="E80" s="462"/>
      <c r="F80" s="462"/>
    </row>
    <row r="81" spans="1:9" s="445" customFormat="1" ht="39.6" x14ac:dyDescent="0.25">
      <c r="A81" s="452" t="s">
        <v>279</v>
      </c>
      <c r="B81" s="454" t="s">
        <v>401</v>
      </c>
      <c r="C81" s="445" t="s">
        <v>238</v>
      </c>
      <c r="D81" s="445">
        <v>1</v>
      </c>
      <c r="E81" s="543"/>
      <c r="F81" s="410">
        <f>+ROUND(ROUND(E81,2)*D81,2)</f>
        <v>0</v>
      </c>
    </row>
    <row r="82" spans="1:9" s="445" customFormat="1" ht="13.8" thickBot="1" x14ac:dyDescent="0.3">
      <c r="A82" s="461"/>
      <c r="B82" s="460"/>
      <c r="C82" s="458"/>
      <c r="D82" s="458"/>
      <c r="E82" s="459"/>
      <c r="F82" s="458"/>
    </row>
    <row r="83" spans="1:9" s="445" customFormat="1" x14ac:dyDescent="0.25">
      <c r="A83" s="452"/>
      <c r="B83" s="457" t="s">
        <v>402</v>
      </c>
      <c r="C83" s="456" t="s">
        <v>403</v>
      </c>
      <c r="F83" s="455">
        <f>SUM(F30:F82)</f>
        <v>0</v>
      </c>
    </row>
    <row r="84" spans="1:9" s="445" customFormat="1" x14ac:dyDescent="0.25">
      <c r="A84" s="449"/>
      <c r="B84" s="454"/>
      <c r="E84" s="450"/>
    </row>
    <row r="85" spans="1:9" s="445" customFormat="1" x14ac:dyDescent="0.25">
      <c r="A85" s="449"/>
      <c r="B85" s="454"/>
      <c r="E85" s="450"/>
    </row>
    <row r="86" spans="1:9" s="445" customFormat="1" x14ac:dyDescent="0.25">
      <c r="A86" s="449"/>
      <c r="B86" s="454"/>
      <c r="E86" s="450"/>
    </row>
    <row r="87" spans="1:9" s="445" customFormat="1" x14ac:dyDescent="0.25">
      <c r="A87" s="449"/>
      <c r="B87" s="454"/>
      <c r="E87" s="450"/>
    </row>
    <row r="88" spans="1:9" s="445" customFormat="1" x14ac:dyDescent="0.25">
      <c r="A88" s="449"/>
      <c r="B88" s="454"/>
      <c r="E88" s="450"/>
    </row>
    <row r="89" spans="1:9" s="445" customFormat="1" x14ac:dyDescent="0.25">
      <c r="A89" s="449"/>
      <c r="B89" s="454"/>
      <c r="E89" s="450"/>
    </row>
    <row r="90" spans="1:9" s="445" customFormat="1" x14ac:dyDescent="0.25">
      <c r="A90" s="449"/>
      <c r="B90" s="454"/>
      <c r="E90" s="450"/>
    </row>
    <row r="91" spans="1:9" s="445" customFormat="1" x14ac:dyDescent="0.25">
      <c r="A91" s="449"/>
      <c r="B91" s="454"/>
      <c r="E91" s="450"/>
    </row>
    <row r="92" spans="1:9" s="445" customFormat="1" x14ac:dyDescent="0.25">
      <c r="A92" s="449"/>
      <c r="B92" s="454"/>
      <c r="E92" s="450"/>
    </row>
    <row r="93" spans="1:9" s="445" customFormat="1" x14ac:dyDescent="0.25">
      <c r="A93" s="449"/>
      <c r="B93" s="454"/>
      <c r="E93" s="450"/>
    </row>
    <row r="94" spans="1:9" s="445" customFormat="1" x14ac:dyDescent="0.25">
      <c r="A94" s="449"/>
      <c r="B94" s="454"/>
      <c r="E94" s="450"/>
      <c r="H94" s="444"/>
      <c r="I94" s="444"/>
    </row>
    <row r="95" spans="1:9" s="445" customFormat="1" x14ac:dyDescent="0.25">
      <c r="A95" s="449"/>
      <c r="B95" s="454"/>
      <c r="E95" s="450"/>
      <c r="H95" s="444"/>
      <c r="I95" s="444"/>
    </row>
    <row r="96" spans="1:9" x14ac:dyDescent="0.25">
      <c r="A96" s="449"/>
      <c r="B96" s="454"/>
      <c r="C96" s="445"/>
      <c r="D96" s="445"/>
      <c r="E96" s="450"/>
      <c r="F96" s="445"/>
    </row>
    <row r="97" spans="1:9" x14ac:dyDescent="0.25">
      <c r="A97" s="449"/>
      <c r="B97" s="454"/>
      <c r="C97" s="445"/>
      <c r="D97" s="445"/>
      <c r="E97" s="450"/>
      <c r="F97" s="445"/>
    </row>
    <row r="98" spans="1:9" s="445" customFormat="1" x14ac:dyDescent="0.25">
      <c r="A98" s="449"/>
      <c r="B98" s="454"/>
      <c r="E98" s="450"/>
      <c r="H98" s="444"/>
      <c r="I98" s="444"/>
    </row>
    <row r="99" spans="1:9" s="445" customFormat="1" ht="15" customHeight="1" x14ac:dyDescent="0.25">
      <c r="A99" s="449"/>
      <c r="B99" s="454"/>
      <c r="E99" s="450"/>
      <c r="H99" s="444"/>
      <c r="I99" s="444"/>
    </row>
    <row r="100" spans="1:9" s="445" customFormat="1" x14ac:dyDescent="0.25">
      <c r="A100" s="449"/>
      <c r="B100" s="454"/>
      <c r="E100" s="450"/>
      <c r="H100" s="444"/>
      <c r="I100" s="444"/>
    </row>
    <row r="101" spans="1:9" s="445" customFormat="1" x14ac:dyDescent="0.25">
      <c r="A101" s="449"/>
      <c r="B101" s="454"/>
      <c r="E101" s="450"/>
      <c r="H101" s="444"/>
      <c r="I101" s="444"/>
    </row>
    <row r="102" spans="1:9" s="445" customFormat="1" x14ac:dyDescent="0.25">
      <c r="A102" s="449"/>
      <c r="B102" s="454"/>
      <c r="E102" s="450"/>
      <c r="H102" s="444"/>
      <c r="I102" s="444"/>
    </row>
    <row r="103" spans="1:9" s="445" customFormat="1" x14ac:dyDescent="0.25">
      <c r="A103" s="452"/>
      <c r="B103" s="454"/>
      <c r="E103" s="450"/>
      <c r="H103" s="444"/>
      <c r="I103" s="444"/>
    </row>
    <row r="104" spans="1:9" s="445" customFormat="1" x14ac:dyDescent="0.25">
      <c r="A104" s="452"/>
      <c r="B104" s="454"/>
      <c r="E104" s="450"/>
      <c r="H104" s="444"/>
      <c r="I104" s="444"/>
    </row>
    <row r="105" spans="1:9" s="445" customFormat="1" x14ac:dyDescent="0.25">
      <c r="A105" s="452"/>
      <c r="B105" s="451"/>
      <c r="E105" s="450"/>
      <c r="H105" s="444"/>
      <c r="I105" s="444"/>
    </row>
    <row r="106" spans="1:9" s="453" customFormat="1" x14ac:dyDescent="0.25">
      <c r="A106" s="452"/>
      <c r="B106" s="451"/>
      <c r="C106" s="445"/>
      <c r="D106" s="445"/>
      <c r="E106" s="450"/>
      <c r="F106" s="445"/>
    </row>
    <row r="107" spans="1:9" s="445" customFormat="1" x14ac:dyDescent="0.25">
      <c r="A107" s="452"/>
      <c r="B107" s="451"/>
      <c r="E107" s="450"/>
      <c r="H107" s="444"/>
      <c r="I107" s="444"/>
    </row>
    <row r="108" spans="1:9" s="445" customFormat="1" x14ac:dyDescent="0.25">
      <c r="A108" s="449"/>
      <c r="B108" s="451"/>
      <c r="E108" s="450"/>
      <c r="H108" s="444"/>
      <c r="I108" s="444"/>
    </row>
    <row r="109" spans="1:9" s="445" customFormat="1" x14ac:dyDescent="0.25">
      <c r="A109" s="449"/>
      <c r="B109" s="451"/>
      <c r="E109" s="450"/>
      <c r="H109" s="444"/>
      <c r="I109" s="444"/>
    </row>
    <row r="110" spans="1:9" s="445" customFormat="1" x14ac:dyDescent="0.25">
      <c r="A110" s="449"/>
      <c r="B110" s="451"/>
      <c r="E110" s="450"/>
      <c r="H110" s="444"/>
      <c r="I110" s="444"/>
    </row>
    <row r="111" spans="1:9" s="445" customFormat="1" x14ac:dyDescent="0.25">
      <c r="A111" s="449"/>
      <c r="B111" s="451"/>
      <c r="E111" s="450"/>
      <c r="H111" s="444"/>
      <c r="I111" s="444"/>
    </row>
    <row r="112" spans="1:9" s="445" customFormat="1" x14ac:dyDescent="0.25">
      <c r="A112" s="449"/>
      <c r="B112" s="451"/>
      <c r="E112" s="450"/>
      <c r="H112" s="444"/>
      <c r="I112" s="444"/>
    </row>
    <row r="113" spans="1:9" s="445" customFormat="1" x14ac:dyDescent="0.25">
      <c r="A113" s="449"/>
      <c r="B113" s="451"/>
      <c r="E113" s="450"/>
      <c r="H113" s="444"/>
      <c r="I113" s="444"/>
    </row>
    <row r="114" spans="1:9" x14ac:dyDescent="0.25">
      <c r="A114" s="449"/>
      <c r="B114" s="451"/>
      <c r="C114" s="445"/>
      <c r="D114" s="445"/>
      <c r="E114" s="450"/>
      <c r="F114" s="445"/>
    </row>
    <row r="115" spans="1:9" x14ac:dyDescent="0.25">
      <c r="A115" s="449"/>
      <c r="B115" s="451"/>
      <c r="C115" s="445"/>
      <c r="D115" s="445"/>
      <c r="E115" s="450"/>
      <c r="F115" s="445"/>
    </row>
    <row r="116" spans="1:9" x14ac:dyDescent="0.25">
      <c r="A116" s="449"/>
      <c r="B116" s="451"/>
      <c r="C116" s="445"/>
      <c r="D116" s="445"/>
      <c r="E116" s="450"/>
      <c r="F116" s="445"/>
    </row>
    <row r="117" spans="1:9" x14ac:dyDescent="0.25">
      <c r="A117" s="449"/>
      <c r="B117" s="451"/>
      <c r="C117" s="445"/>
      <c r="D117" s="445"/>
      <c r="E117" s="450"/>
      <c r="F117" s="445"/>
    </row>
    <row r="118" spans="1:9" x14ac:dyDescent="0.25">
      <c r="A118" s="449"/>
      <c r="B118" s="451"/>
      <c r="C118" s="445"/>
      <c r="D118" s="445"/>
      <c r="E118" s="450"/>
      <c r="F118" s="445"/>
    </row>
    <row r="119" spans="1:9" s="445" customFormat="1" x14ac:dyDescent="0.25">
      <c r="A119" s="449"/>
      <c r="B119" s="451"/>
      <c r="E119" s="450"/>
      <c r="H119" s="444"/>
      <c r="I119" s="444"/>
    </row>
    <row r="120" spans="1:9" s="445" customFormat="1" x14ac:dyDescent="0.25">
      <c r="A120" s="449"/>
      <c r="B120" s="451"/>
      <c r="E120" s="450"/>
      <c r="H120" s="444"/>
      <c r="I120" s="444"/>
    </row>
    <row r="121" spans="1:9" s="445" customFormat="1" x14ac:dyDescent="0.25">
      <c r="A121" s="449"/>
      <c r="B121" s="451"/>
      <c r="E121" s="450"/>
      <c r="H121" s="444"/>
      <c r="I121" s="444"/>
    </row>
    <row r="122" spans="1:9" s="445" customFormat="1" x14ac:dyDescent="0.25">
      <c r="A122" s="449"/>
      <c r="B122" s="451"/>
      <c r="E122" s="450"/>
      <c r="H122" s="444"/>
      <c r="I122" s="444"/>
    </row>
    <row r="123" spans="1:9" s="445" customFormat="1" x14ac:dyDescent="0.25">
      <c r="A123" s="449"/>
      <c r="B123" s="451"/>
      <c r="E123" s="450"/>
      <c r="H123" s="444"/>
      <c r="I123" s="444"/>
    </row>
    <row r="124" spans="1:9" s="445" customFormat="1" x14ac:dyDescent="0.25">
      <c r="A124" s="449"/>
      <c r="B124" s="451"/>
      <c r="E124" s="450"/>
      <c r="H124" s="444"/>
      <c r="I124" s="444"/>
    </row>
    <row r="125" spans="1:9" s="445" customFormat="1" x14ac:dyDescent="0.25">
      <c r="A125" s="449"/>
      <c r="B125" s="451"/>
      <c r="E125" s="450"/>
      <c r="H125" s="444"/>
      <c r="I125" s="444"/>
    </row>
    <row r="126" spans="1:9" s="445" customFormat="1" x14ac:dyDescent="0.25">
      <c r="A126" s="449"/>
      <c r="B126" s="451"/>
      <c r="E126" s="450"/>
      <c r="H126" s="444"/>
      <c r="I126" s="444"/>
    </row>
    <row r="127" spans="1:9" s="445" customFormat="1" x14ac:dyDescent="0.25">
      <c r="A127" s="449"/>
      <c r="B127" s="451"/>
      <c r="E127" s="450"/>
      <c r="H127" s="444"/>
      <c r="I127" s="444"/>
    </row>
    <row r="128" spans="1:9" s="445" customFormat="1" x14ac:dyDescent="0.25">
      <c r="A128" s="449"/>
      <c r="B128" s="451"/>
      <c r="E128" s="450"/>
      <c r="H128" s="444"/>
      <c r="I128" s="444"/>
    </row>
    <row r="129" spans="1:9" s="445" customFormat="1" x14ac:dyDescent="0.25">
      <c r="A129" s="449"/>
      <c r="B129" s="451"/>
      <c r="E129" s="450"/>
      <c r="H129" s="444"/>
      <c r="I129" s="444"/>
    </row>
    <row r="130" spans="1:9" s="445" customFormat="1" x14ac:dyDescent="0.25">
      <c r="A130" s="449"/>
      <c r="B130" s="451"/>
      <c r="E130" s="450"/>
      <c r="H130" s="444"/>
      <c r="I130" s="444"/>
    </row>
    <row r="131" spans="1:9" s="445" customFormat="1" x14ac:dyDescent="0.25">
      <c r="A131" s="449"/>
      <c r="B131" s="451"/>
      <c r="E131" s="450"/>
      <c r="H131" s="444"/>
      <c r="I131" s="444"/>
    </row>
    <row r="132" spans="1:9" s="445" customFormat="1" x14ac:dyDescent="0.25">
      <c r="A132" s="449"/>
      <c r="B132" s="451"/>
      <c r="E132" s="450"/>
      <c r="H132" s="444"/>
      <c r="I132" s="444"/>
    </row>
    <row r="133" spans="1:9" s="445" customFormat="1" x14ac:dyDescent="0.25">
      <c r="A133" s="449"/>
      <c r="B133" s="451"/>
      <c r="E133" s="450"/>
      <c r="H133" s="444"/>
      <c r="I133" s="444"/>
    </row>
    <row r="134" spans="1:9" s="445" customFormat="1" x14ac:dyDescent="0.25">
      <c r="A134" s="449"/>
      <c r="B134" s="451"/>
      <c r="E134" s="450"/>
    </row>
    <row r="135" spans="1:9" s="445" customFormat="1" x14ac:dyDescent="0.25">
      <c r="A135" s="449"/>
      <c r="B135" s="451"/>
      <c r="E135" s="450"/>
    </row>
    <row r="136" spans="1:9" s="445" customFormat="1" x14ac:dyDescent="0.25">
      <c r="A136" s="449"/>
      <c r="B136" s="451"/>
      <c r="E136" s="450"/>
    </row>
    <row r="137" spans="1:9" s="445" customFormat="1" x14ac:dyDescent="0.25">
      <c r="A137" s="449"/>
      <c r="B137" s="451"/>
      <c r="E137" s="450"/>
    </row>
    <row r="138" spans="1:9" s="445" customFormat="1" x14ac:dyDescent="0.25">
      <c r="A138" s="449"/>
      <c r="B138" s="451"/>
      <c r="E138" s="450"/>
    </row>
    <row r="139" spans="1:9" s="445" customFormat="1" x14ac:dyDescent="0.25">
      <c r="A139" s="449"/>
      <c r="B139" s="451"/>
      <c r="E139" s="450"/>
    </row>
    <row r="140" spans="1:9" s="445" customFormat="1" x14ac:dyDescent="0.25">
      <c r="A140" s="449"/>
      <c r="B140" s="451"/>
      <c r="E140" s="450"/>
    </row>
    <row r="141" spans="1:9" s="445" customFormat="1" x14ac:dyDescent="0.25">
      <c r="A141" s="449"/>
      <c r="B141" s="451"/>
      <c r="E141" s="450"/>
    </row>
    <row r="142" spans="1:9" s="445" customFormat="1" x14ac:dyDescent="0.25">
      <c r="A142" s="449"/>
      <c r="B142" s="451"/>
      <c r="E142" s="450"/>
    </row>
    <row r="143" spans="1:9" s="445" customFormat="1" x14ac:dyDescent="0.25">
      <c r="A143" s="449"/>
      <c r="B143" s="451"/>
      <c r="E143" s="450"/>
    </row>
    <row r="144" spans="1:9" s="445" customFormat="1" x14ac:dyDescent="0.25">
      <c r="A144" s="449"/>
      <c r="B144" s="451"/>
      <c r="E144" s="450"/>
    </row>
    <row r="145" spans="1:5" s="445" customFormat="1" x14ac:dyDescent="0.25">
      <c r="A145" s="449"/>
      <c r="B145" s="451"/>
      <c r="E145" s="450"/>
    </row>
    <row r="146" spans="1:5" s="445" customFormat="1" x14ac:dyDescent="0.25">
      <c r="A146" s="449"/>
      <c r="B146" s="451"/>
      <c r="E146" s="450"/>
    </row>
    <row r="147" spans="1:5" s="445" customFormat="1" x14ac:dyDescent="0.25">
      <c r="A147" s="449"/>
      <c r="B147" s="451"/>
      <c r="E147" s="450"/>
    </row>
    <row r="148" spans="1:5" s="445" customFormat="1" x14ac:dyDescent="0.25">
      <c r="A148" s="449"/>
      <c r="B148" s="451"/>
      <c r="E148" s="450"/>
    </row>
    <row r="149" spans="1:5" s="445" customFormat="1" x14ac:dyDescent="0.25">
      <c r="A149" s="449"/>
      <c r="B149" s="451"/>
      <c r="E149" s="450"/>
    </row>
    <row r="150" spans="1:5" s="445" customFormat="1" x14ac:dyDescent="0.25">
      <c r="A150" s="449"/>
      <c r="B150" s="451"/>
      <c r="E150" s="450"/>
    </row>
    <row r="151" spans="1:5" s="445" customFormat="1" x14ac:dyDescent="0.25">
      <c r="A151" s="449"/>
      <c r="B151" s="451"/>
      <c r="E151" s="450"/>
    </row>
    <row r="152" spans="1:5" s="445" customFormat="1" x14ac:dyDescent="0.25">
      <c r="A152" s="449"/>
      <c r="B152" s="451"/>
      <c r="E152" s="450"/>
    </row>
    <row r="153" spans="1:5" s="445" customFormat="1" x14ac:dyDescent="0.25">
      <c r="A153" s="449"/>
      <c r="B153" s="451"/>
      <c r="E153" s="450"/>
    </row>
    <row r="154" spans="1:5" s="445" customFormat="1" x14ac:dyDescent="0.25">
      <c r="A154" s="449"/>
      <c r="B154" s="451"/>
      <c r="E154" s="450"/>
    </row>
    <row r="155" spans="1:5" s="445" customFormat="1" x14ac:dyDescent="0.25">
      <c r="A155" s="449"/>
      <c r="B155" s="451"/>
      <c r="E155" s="450"/>
    </row>
    <row r="156" spans="1:5" s="445" customFormat="1" x14ac:dyDescent="0.25">
      <c r="A156" s="449"/>
      <c r="B156" s="451"/>
      <c r="E156" s="450"/>
    </row>
    <row r="157" spans="1:5" s="445" customFormat="1" x14ac:dyDescent="0.25">
      <c r="A157" s="449"/>
      <c r="B157" s="451"/>
      <c r="E157" s="450"/>
    </row>
    <row r="158" spans="1:5" s="445" customFormat="1" x14ac:dyDescent="0.25">
      <c r="A158" s="449"/>
      <c r="B158" s="451"/>
      <c r="E158" s="450"/>
    </row>
    <row r="159" spans="1:5" s="445" customFormat="1" x14ac:dyDescent="0.25">
      <c r="A159" s="449"/>
      <c r="B159" s="451"/>
      <c r="E159" s="450"/>
    </row>
    <row r="160" spans="1:5" s="445" customFormat="1" x14ac:dyDescent="0.25">
      <c r="A160" s="449"/>
      <c r="B160" s="451"/>
      <c r="E160" s="450"/>
    </row>
    <row r="161" spans="1:5" s="445" customFormat="1" x14ac:dyDescent="0.25">
      <c r="A161" s="449"/>
      <c r="B161" s="451"/>
      <c r="E161" s="450"/>
    </row>
    <row r="162" spans="1:5" s="445" customFormat="1" x14ac:dyDescent="0.25">
      <c r="A162" s="449"/>
      <c r="B162" s="451"/>
      <c r="E162" s="450"/>
    </row>
    <row r="163" spans="1:5" s="445" customFormat="1" x14ac:dyDescent="0.25">
      <c r="A163" s="449"/>
      <c r="B163" s="451"/>
      <c r="E163" s="450"/>
    </row>
    <row r="164" spans="1:5" s="445" customFormat="1" x14ac:dyDescent="0.25">
      <c r="A164" s="449"/>
      <c r="B164" s="451"/>
      <c r="E164" s="450"/>
    </row>
    <row r="165" spans="1:5" s="445" customFormat="1" x14ac:dyDescent="0.25">
      <c r="A165" s="449"/>
      <c r="B165" s="451"/>
      <c r="E165" s="450"/>
    </row>
    <row r="166" spans="1:5" s="445" customFormat="1" x14ac:dyDescent="0.25">
      <c r="A166" s="449"/>
      <c r="B166" s="451"/>
      <c r="E166" s="450"/>
    </row>
    <row r="167" spans="1:5" s="445" customFormat="1" x14ac:dyDescent="0.25">
      <c r="A167" s="449"/>
      <c r="B167" s="451"/>
      <c r="E167" s="450"/>
    </row>
    <row r="168" spans="1:5" s="445" customFormat="1" x14ac:dyDescent="0.25">
      <c r="A168" s="449"/>
      <c r="B168" s="451"/>
      <c r="E168" s="450"/>
    </row>
    <row r="169" spans="1:5" s="445" customFormat="1" x14ac:dyDescent="0.25">
      <c r="A169" s="449"/>
      <c r="B169" s="451"/>
      <c r="E169" s="450"/>
    </row>
    <row r="170" spans="1:5" s="445" customFormat="1" x14ac:dyDescent="0.25">
      <c r="A170" s="449"/>
      <c r="B170" s="451"/>
      <c r="E170" s="450"/>
    </row>
    <row r="171" spans="1:5" s="445" customFormat="1" x14ac:dyDescent="0.25">
      <c r="A171" s="449"/>
      <c r="B171" s="451"/>
      <c r="E171" s="450"/>
    </row>
    <row r="172" spans="1:5" s="445" customFormat="1" x14ac:dyDescent="0.25">
      <c r="A172" s="449"/>
      <c r="B172" s="451"/>
      <c r="E172" s="450"/>
    </row>
    <row r="173" spans="1:5" s="445" customFormat="1" x14ac:dyDescent="0.25">
      <c r="A173" s="449"/>
      <c r="B173" s="451"/>
      <c r="E173" s="450"/>
    </row>
    <row r="174" spans="1:5" s="445" customFormat="1" x14ac:dyDescent="0.25">
      <c r="A174" s="449"/>
      <c r="B174" s="451"/>
      <c r="E174" s="450"/>
    </row>
    <row r="175" spans="1:5" s="445" customFormat="1" x14ac:dyDescent="0.25">
      <c r="A175" s="449"/>
      <c r="B175" s="451"/>
      <c r="E175" s="450"/>
    </row>
    <row r="176" spans="1:5" s="445" customFormat="1" x14ac:dyDescent="0.25">
      <c r="A176" s="449"/>
      <c r="B176" s="451"/>
      <c r="E176" s="450"/>
    </row>
    <row r="177" spans="1:5" s="445" customFormat="1" x14ac:dyDescent="0.25">
      <c r="A177" s="449"/>
      <c r="B177" s="451"/>
      <c r="E177" s="450"/>
    </row>
    <row r="178" spans="1:5" s="445" customFormat="1" x14ac:dyDescent="0.25">
      <c r="A178" s="449"/>
      <c r="B178" s="451"/>
      <c r="E178" s="450"/>
    </row>
    <row r="179" spans="1:5" s="445" customFormat="1" x14ac:dyDescent="0.25">
      <c r="A179" s="449"/>
      <c r="B179" s="451"/>
      <c r="E179" s="450"/>
    </row>
    <row r="180" spans="1:5" s="445" customFormat="1" x14ac:dyDescent="0.25">
      <c r="A180" s="449"/>
      <c r="B180" s="451"/>
      <c r="E180" s="450"/>
    </row>
    <row r="181" spans="1:5" s="445" customFormat="1" x14ac:dyDescent="0.25">
      <c r="A181" s="449"/>
      <c r="B181" s="451"/>
      <c r="E181" s="450"/>
    </row>
    <row r="182" spans="1:5" s="445" customFormat="1" x14ac:dyDescent="0.25">
      <c r="A182" s="449"/>
      <c r="B182" s="451"/>
      <c r="E182" s="450"/>
    </row>
    <row r="183" spans="1:5" s="445" customFormat="1" x14ac:dyDescent="0.25">
      <c r="A183" s="449"/>
      <c r="B183" s="451"/>
      <c r="E183" s="450"/>
    </row>
    <row r="184" spans="1:5" s="445" customFormat="1" x14ac:dyDescent="0.25">
      <c r="A184" s="449"/>
      <c r="B184" s="451"/>
      <c r="E184" s="450"/>
    </row>
    <row r="185" spans="1:5" s="445" customFormat="1" x14ac:dyDescent="0.25">
      <c r="A185" s="449"/>
      <c r="B185" s="451"/>
      <c r="E185" s="450"/>
    </row>
    <row r="186" spans="1:5" s="445" customFormat="1" x14ac:dyDescent="0.25">
      <c r="A186" s="449"/>
      <c r="B186" s="451"/>
      <c r="E186" s="450"/>
    </row>
    <row r="187" spans="1:5" s="445" customFormat="1" x14ac:dyDescent="0.25">
      <c r="A187" s="449"/>
      <c r="B187" s="451"/>
      <c r="E187" s="450"/>
    </row>
    <row r="188" spans="1:5" s="445" customFormat="1" x14ac:dyDescent="0.25">
      <c r="A188" s="449"/>
      <c r="B188" s="451"/>
      <c r="E188" s="450"/>
    </row>
    <row r="189" spans="1:5" s="445" customFormat="1" x14ac:dyDescent="0.25">
      <c r="A189" s="449"/>
      <c r="B189" s="451"/>
      <c r="E189" s="450"/>
    </row>
    <row r="190" spans="1:5" s="445" customFormat="1" x14ac:dyDescent="0.25">
      <c r="A190" s="449"/>
      <c r="B190" s="451"/>
      <c r="E190" s="450"/>
    </row>
    <row r="191" spans="1:5" s="445" customFormat="1" x14ac:dyDescent="0.25">
      <c r="A191" s="449"/>
      <c r="B191" s="451"/>
      <c r="E191" s="450"/>
    </row>
    <row r="192" spans="1:5" s="445" customFormat="1" x14ac:dyDescent="0.25">
      <c r="A192" s="449"/>
      <c r="B192" s="451"/>
      <c r="E192" s="450"/>
    </row>
    <row r="193" spans="1:5" s="445" customFormat="1" x14ac:dyDescent="0.25">
      <c r="A193" s="449"/>
      <c r="B193" s="451"/>
      <c r="E193" s="450"/>
    </row>
    <row r="194" spans="1:5" s="445" customFormat="1" x14ac:dyDescent="0.25">
      <c r="A194" s="449"/>
      <c r="B194" s="451"/>
      <c r="E194" s="450"/>
    </row>
    <row r="195" spans="1:5" s="445" customFormat="1" x14ac:dyDescent="0.25">
      <c r="A195" s="449"/>
      <c r="B195" s="451"/>
      <c r="E195" s="450"/>
    </row>
    <row r="196" spans="1:5" s="445" customFormat="1" x14ac:dyDescent="0.25">
      <c r="A196" s="449"/>
      <c r="B196" s="451"/>
      <c r="E196" s="450"/>
    </row>
    <row r="197" spans="1:5" s="445" customFormat="1" x14ac:dyDescent="0.25">
      <c r="A197" s="449"/>
      <c r="B197" s="451"/>
      <c r="E197" s="450"/>
    </row>
    <row r="198" spans="1:5" s="445" customFormat="1" x14ac:dyDescent="0.25">
      <c r="A198" s="449"/>
      <c r="B198" s="451"/>
      <c r="E198" s="450"/>
    </row>
    <row r="199" spans="1:5" s="445" customFormat="1" x14ac:dyDescent="0.25">
      <c r="A199" s="449"/>
      <c r="B199" s="451"/>
      <c r="E199" s="450"/>
    </row>
    <row r="200" spans="1:5" s="445" customFormat="1" x14ac:dyDescent="0.25">
      <c r="A200" s="449"/>
      <c r="B200" s="451"/>
      <c r="E200" s="450"/>
    </row>
    <row r="201" spans="1:5" s="445" customFormat="1" x14ac:dyDescent="0.25">
      <c r="A201" s="449"/>
      <c r="B201" s="451"/>
      <c r="E201" s="450"/>
    </row>
    <row r="202" spans="1:5" s="445" customFormat="1" x14ac:dyDescent="0.25">
      <c r="A202" s="449"/>
      <c r="B202" s="451"/>
      <c r="E202" s="450"/>
    </row>
    <row r="203" spans="1:5" s="445" customFormat="1" x14ac:dyDescent="0.25">
      <c r="A203" s="449"/>
      <c r="B203" s="451"/>
      <c r="E203" s="450"/>
    </row>
    <row r="204" spans="1:5" s="445" customFormat="1" x14ac:dyDescent="0.25">
      <c r="A204" s="449"/>
      <c r="B204" s="451"/>
      <c r="E204" s="450"/>
    </row>
    <row r="205" spans="1:5" s="445" customFormat="1" x14ac:dyDescent="0.25">
      <c r="A205" s="449"/>
      <c r="B205" s="451"/>
      <c r="E205" s="450"/>
    </row>
    <row r="206" spans="1:5" s="445" customFormat="1" x14ac:dyDescent="0.25">
      <c r="A206" s="449"/>
      <c r="B206" s="451"/>
      <c r="E206" s="450"/>
    </row>
    <row r="207" spans="1:5" s="445" customFormat="1" x14ac:dyDescent="0.25">
      <c r="A207" s="449"/>
      <c r="B207" s="451"/>
      <c r="E207" s="450"/>
    </row>
    <row r="208" spans="1:5" s="445" customFormat="1" x14ac:dyDescent="0.25">
      <c r="A208" s="449"/>
      <c r="B208" s="451"/>
      <c r="E208" s="450"/>
    </row>
    <row r="209" spans="1:5" s="445" customFormat="1" x14ac:dyDescent="0.25">
      <c r="A209" s="449"/>
      <c r="B209" s="451"/>
      <c r="E209" s="450"/>
    </row>
    <row r="210" spans="1:5" s="445" customFormat="1" x14ac:dyDescent="0.25">
      <c r="A210" s="449"/>
      <c r="B210" s="451"/>
      <c r="E210" s="450"/>
    </row>
    <row r="211" spans="1:5" s="445" customFormat="1" x14ac:dyDescent="0.25">
      <c r="A211" s="449"/>
      <c r="B211" s="451"/>
      <c r="E211" s="450"/>
    </row>
    <row r="212" spans="1:5" s="445" customFormat="1" x14ac:dyDescent="0.25">
      <c r="A212" s="449"/>
      <c r="B212" s="451"/>
      <c r="E212" s="450"/>
    </row>
    <row r="213" spans="1:5" s="445" customFormat="1" x14ac:dyDescent="0.25">
      <c r="A213" s="449"/>
      <c r="B213" s="451"/>
      <c r="E213" s="450"/>
    </row>
    <row r="214" spans="1:5" s="445" customFormat="1" x14ac:dyDescent="0.25">
      <c r="A214" s="449"/>
      <c r="B214" s="451"/>
      <c r="E214" s="450"/>
    </row>
    <row r="215" spans="1:5" s="445" customFormat="1" x14ac:dyDescent="0.25">
      <c r="A215" s="449"/>
      <c r="B215" s="451"/>
      <c r="E215" s="450"/>
    </row>
    <row r="216" spans="1:5" s="445" customFormat="1" x14ac:dyDescent="0.25">
      <c r="A216" s="449"/>
      <c r="B216" s="451"/>
      <c r="E216" s="450"/>
    </row>
    <row r="217" spans="1:5" s="445" customFormat="1" x14ac:dyDescent="0.25">
      <c r="A217" s="449"/>
      <c r="B217" s="451"/>
      <c r="E217" s="450"/>
    </row>
    <row r="218" spans="1:5" s="445" customFormat="1" x14ac:dyDescent="0.25">
      <c r="A218" s="449"/>
      <c r="B218" s="451"/>
      <c r="E218" s="450"/>
    </row>
    <row r="219" spans="1:5" s="445" customFormat="1" x14ac:dyDescent="0.25">
      <c r="A219" s="449"/>
      <c r="B219" s="451"/>
      <c r="E219" s="450"/>
    </row>
    <row r="220" spans="1:5" s="445" customFormat="1" x14ac:dyDescent="0.25">
      <c r="A220" s="449"/>
      <c r="B220" s="451"/>
      <c r="E220" s="450"/>
    </row>
    <row r="221" spans="1:5" s="445" customFormat="1" x14ac:dyDescent="0.25">
      <c r="A221" s="449"/>
      <c r="B221" s="451"/>
      <c r="E221" s="450"/>
    </row>
    <row r="222" spans="1:5" s="445" customFormat="1" x14ac:dyDescent="0.25">
      <c r="A222" s="449"/>
      <c r="B222" s="451"/>
      <c r="E222" s="450"/>
    </row>
    <row r="223" spans="1:5" s="445" customFormat="1" x14ac:dyDescent="0.25">
      <c r="A223" s="449"/>
      <c r="B223" s="451"/>
      <c r="E223" s="450"/>
    </row>
    <row r="224" spans="1:5" s="445" customFormat="1" x14ac:dyDescent="0.25">
      <c r="A224" s="449"/>
      <c r="B224" s="451"/>
      <c r="E224" s="450"/>
    </row>
    <row r="225" spans="1:5" s="445" customFormat="1" x14ac:dyDescent="0.25">
      <c r="A225" s="449"/>
      <c r="B225" s="451"/>
      <c r="E225" s="450"/>
    </row>
    <row r="226" spans="1:5" s="445" customFormat="1" x14ac:dyDescent="0.25">
      <c r="A226" s="449"/>
      <c r="B226" s="451"/>
      <c r="E226" s="450"/>
    </row>
    <row r="227" spans="1:5" s="445" customFormat="1" x14ac:dyDescent="0.25">
      <c r="A227" s="449"/>
      <c r="B227" s="451"/>
      <c r="E227" s="450"/>
    </row>
    <row r="228" spans="1:5" s="445" customFormat="1" x14ac:dyDescent="0.25">
      <c r="A228" s="449"/>
      <c r="B228" s="451"/>
      <c r="E228" s="450"/>
    </row>
    <row r="229" spans="1:5" s="445" customFormat="1" x14ac:dyDescent="0.25">
      <c r="A229" s="449"/>
      <c r="B229" s="451"/>
      <c r="E229" s="450"/>
    </row>
    <row r="230" spans="1:5" s="445" customFormat="1" x14ac:dyDescent="0.25">
      <c r="A230" s="449"/>
      <c r="B230" s="451"/>
      <c r="E230" s="450"/>
    </row>
    <row r="231" spans="1:5" s="445" customFormat="1" x14ac:dyDescent="0.25">
      <c r="A231" s="449"/>
      <c r="B231" s="451"/>
      <c r="E231" s="450"/>
    </row>
    <row r="232" spans="1:5" s="445" customFormat="1" x14ac:dyDescent="0.25">
      <c r="A232" s="449"/>
      <c r="B232" s="451"/>
      <c r="E232" s="450"/>
    </row>
    <row r="233" spans="1:5" s="445" customFormat="1" x14ac:dyDescent="0.25">
      <c r="A233" s="449"/>
      <c r="B233" s="451"/>
      <c r="E233" s="450"/>
    </row>
    <row r="234" spans="1:5" s="445" customFormat="1" x14ac:dyDescent="0.25">
      <c r="A234" s="449"/>
      <c r="B234" s="451"/>
      <c r="E234" s="450"/>
    </row>
    <row r="235" spans="1:5" s="445" customFormat="1" x14ac:dyDescent="0.25">
      <c r="A235" s="449"/>
      <c r="B235" s="451"/>
      <c r="E235" s="450"/>
    </row>
    <row r="236" spans="1:5" s="445" customFormat="1" x14ac:dyDescent="0.25">
      <c r="A236" s="449"/>
      <c r="B236" s="451"/>
      <c r="E236" s="450"/>
    </row>
    <row r="237" spans="1:5" s="445" customFormat="1" x14ac:dyDescent="0.25">
      <c r="A237" s="449"/>
      <c r="B237" s="451"/>
      <c r="E237" s="450"/>
    </row>
    <row r="238" spans="1:5" s="445" customFormat="1" x14ac:dyDescent="0.25">
      <c r="A238" s="449"/>
      <c r="B238" s="451"/>
      <c r="E238" s="450"/>
    </row>
    <row r="239" spans="1:5" s="445" customFormat="1" x14ac:dyDescent="0.25">
      <c r="A239" s="449"/>
      <c r="B239" s="451"/>
      <c r="E239" s="450"/>
    </row>
    <row r="240" spans="1:5" s="445" customFormat="1" x14ac:dyDescent="0.25">
      <c r="A240" s="449"/>
      <c r="B240" s="451"/>
      <c r="E240" s="450"/>
    </row>
    <row r="241" spans="1:5" s="445" customFormat="1" x14ac:dyDescent="0.25">
      <c r="A241" s="449"/>
      <c r="B241" s="451"/>
      <c r="E241" s="450"/>
    </row>
    <row r="242" spans="1:5" s="445" customFormat="1" x14ac:dyDescent="0.25">
      <c r="A242" s="449"/>
      <c r="B242" s="451"/>
      <c r="E242" s="450"/>
    </row>
    <row r="243" spans="1:5" s="445" customFormat="1" x14ac:dyDescent="0.25">
      <c r="A243" s="449"/>
      <c r="B243" s="451"/>
      <c r="E243" s="450"/>
    </row>
    <row r="244" spans="1:5" s="445" customFormat="1" x14ac:dyDescent="0.25">
      <c r="A244" s="449"/>
      <c r="B244" s="451"/>
      <c r="E244" s="450"/>
    </row>
    <row r="245" spans="1:5" s="445" customFormat="1" x14ac:dyDescent="0.25">
      <c r="A245" s="449"/>
      <c r="B245" s="451"/>
      <c r="E245" s="450"/>
    </row>
    <row r="246" spans="1:5" s="445" customFormat="1" x14ac:dyDescent="0.25">
      <c r="A246" s="449"/>
      <c r="B246" s="451"/>
      <c r="E246" s="450"/>
    </row>
    <row r="247" spans="1:5" s="445" customFormat="1" x14ac:dyDescent="0.25">
      <c r="A247" s="449"/>
      <c r="B247" s="451"/>
      <c r="E247" s="450"/>
    </row>
    <row r="248" spans="1:5" s="445" customFormat="1" x14ac:dyDescent="0.25">
      <c r="A248" s="449"/>
      <c r="B248" s="451"/>
      <c r="E248" s="450"/>
    </row>
    <row r="249" spans="1:5" s="445" customFormat="1" x14ac:dyDescent="0.25">
      <c r="A249" s="449"/>
      <c r="B249" s="451"/>
      <c r="E249" s="450"/>
    </row>
    <row r="250" spans="1:5" s="445" customFormat="1" x14ac:dyDescent="0.25">
      <c r="A250" s="449"/>
      <c r="B250" s="451"/>
      <c r="E250" s="450"/>
    </row>
    <row r="251" spans="1:5" s="445" customFormat="1" x14ac:dyDescent="0.25">
      <c r="A251" s="449"/>
      <c r="B251" s="451"/>
      <c r="E251" s="450"/>
    </row>
    <row r="252" spans="1:5" s="445" customFormat="1" x14ac:dyDescent="0.25">
      <c r="A252" s="449"/>
      <c r="B252" s="451"/>
      <c r="E252" s="450"/>
    </row>
    <row r="253" spans="1:5" s="445" customFormat="1" x14ac:dyDescent="0.25">
      <c r="A253" s="449"/>
      <c r="B253" s="451"/>
      <c r="E253" s="450"/>
    </row>
    <row r="254" spans="1:5" s="445" customFormat="1" x14ac:dyDescent="0.25">
      <c r="A254" s="449"/>
      <c r="B254" s="451"/>
      <c r="E254" s="450"/>
    </row>
    <row r="255" spans="1:5" s="445" customFormat="1" x14ac:dyDescent="0.25">
      <c r="A255" s="449"/>
      <c r="B255" s="451"/>
      <c r="E255" s="450"/>
    </row>
    <row r="256" spans="1:5" s="445" customFormat="1" x14ac:dyDescent="0.25">
      <c r="A256" s="449"/>
      <c r="B256" s="451"/>
      <c r="E256" s="450"/>
    </row>
    <row r="257" spans="1:5" s="445" customFormat="1" x14ac:dyDescent="0.25">
      <c r="A257" s="449"/>
      <c r="B257" s="451"/>
      <c r="E257" s="450"/>
    </row>
    <row r="258" spans="1:5" s="445" customFormat="1" x14ac:dyDescent="0.25">
      <c r="A258" s="449"/>
      <c r="B258" s="451"/>
      <c r="E258" s="450"/>
    </row>
    <row r="259" spans="1:5" s="445" customFormat="1" x14ac:dyDescent="0.25">
      <c r="A259" s="449"/>
      <c r="B259" s="451"/>
      <c r="E259" s="450"/>
    </row>
    <row r="260" spans="1:5" s="445" customFormat="1" x14ac:dyDescent="0.25">
      <c r="A260" s="449"/>
      <c r="B260" s="451"/>
      <c r="E260" s="450"/>
    </row>
    <row r="261" spans="1:5" s="445" customFormat="1" x14ac:dyDescent="0.25">
      <c r="A261" s="449"/>
      <c r="B261" s="451"/>
      <c r="E261" s="450"/>
    </row>
    <row r="262" spans="1:5" s="445" customFormat="1" x14ac:dyDescent="0.25">
      <c r="A262" s="449"/>
      <c r="B262" s="451"/>
      <c r="E262" s="450"/>
    </row>
    <row r="263" spans="1:5" s="445" customFormat="1" x14ac:dyDescent="0.25">
      <c r="A263" s="449"/>
      <c r="B263" s="451"/>
      <c r="E263" s="450"/>
    </row>
    <row r="264" spans="1:5" s="445" customFormat="1" x14ac:dyDescent="0.25">
      <c r="A264" s="449"/>
      <c r="B264" s="451"/>
      <c r="E264" s="450"/>
    </row>
    <row r="265" spans="1:5" s="445" customFormat="1" x14ac:dyDescent="0.25">
      <c r="A265" s="449"/>
      <c r="B265" s="451"/>
      <c r="E265" s="450"/>
    </row>
    <row r="266" spans="1:5" s="445" customFormat="1" x14ac:dyDescent="0.25">
      <c r="A266" s="449"/>
      <c r="B266" s="451"/>
      <c r="E266" s="450"/>
    </row>
    <row r="267" spans="1:5" s="445" customFormat="1" x14ac:dyDescent="0.25">
      <c r="A267" s="449"/>
      <c r="B267" s="451"/>
      <c r="E267" s="450"/>
    </row>
    <row r="268" spans="1:5" s="445" customFormat="1" x14ac:dyDescent="0.25">
      <c r="A268" s="449"/>
      <c r="B268" s="451"/>
      <c r="E268" s="450"/>
    </row>
    <row r="269" spans="1:5" s="445" customFormat="1" x14ac:dyDescent="0.25">
      <c r="A269" s="449"/>
      <c r="B269" s="451"/>
      <c r="E269" s="450"/>
    </row>
    <row r="270" spans="1:5" s="445" customFormat="1" x14ac:dyDescent="0.25">
      <c r="A270" s="449"/>
      <c r="B270" s="451"/>
      <c r="E270" s="450"/>
    </row>
    <row r="271" spans="1:5" s="445" customFormat="1" x14ac:dyDescent="0.25">
      <c r="A271" s="449"/>
      <c r="B271" s="451"/>
      <c r="E271" s="450"/>
    </row>
    <row r="272" spans="1:5" s="445" customFormat="1" x14ac:dyDescent="0.25">
      <c r="A272" s="449"/>
      <c r="B272" s="451"/>
      <c r="E272" s="450"/>
    </row>
    <row r="273" spans="1:5" s="445" customFormat="1" x14ac:dyDescent="0.25">
      <c r="A273" s="449"/>
      <c r="B273" s="451"/>
      <c r="E273" s="450"/>
    </row>
    <row r="274" spans="1:5" s="445" customFormat="1" x14ac:dyDescent="0.25">
      <c r="A274" s="449"/>
      <c r="B274" s="451"/>
      <c r="E274" s="450"/>
    </row>
    <row r="275" spans="1:5" s="445" customFormat="1" x14ac:dyDescent="0.25">
      <c r="A275" s="449"/>
      <c r="B275" s="451"/>
      <c r="E275" s="450"/>
    </row>
    <row r="276" spans="1:5" s="445" customFormat="1" x14ac:dyDescent="0.25">
      <c r="A276" s="449"/>
      <c r="B276" s="451"/>
      <c r="E276" s="450"/>
    </row>
    <row r="277" spans="1:5" s="445" customFormat="1" x14ac:dyDescent="0.25">
      <c r="A277" s="449"/>
      <c r="B277" s="451"/>
      <c r="E277" s="450"/>
    </row>
    <row r="278" spans="1:5" s="445" customFormat="1" x14ac:dyDescent="0.25">
      <c r="A278" s="449"/>
      <c r="B278" s="451"/>
      <c r="E278" s="450"/>
    </row>
    <row r="279" spans="1:5" s="445" customFormat="1" x14ac:dyDescent="0.25">
      <c r="A279" s="449"/>
      <c r="B279" s="451"/>
      <c r="E279" s="450"/>
    </row>
    <row r="280" spans="1:5" s="445" customFormat="1" x14ac:dyDescent="0.25">
      <c r="A280" s="449"/>
      <c r="B280" s="451"/>
      <c r="E280" s="450"/>
    </row>
    <row r="281" spans="1:5" s="445" customFormat="1" x14ac:dyDescent="0.25">
      <c r="A281" s="449"/>
      <c r="B281" s="451"/>
      <c r="E281" s="450"/>
    </row>
    <row r="282" spans="1:5" s="445" customFormat="1" x14ac:dyDescent="0.25">
      <c r="A282" s="449"/>
      <c r="B282" s="451"/>
      <c r="E282" s="450"/>
    </row>
    <row r="283" spans="1:5" s="445" customFormat="1" x14ac:dyDescent="0.25">
      <c r="A283" s="449"/>
      <c r="B283" s="451"/>
      <c r="E283" s="450"/>
    </row>
    <row r="284" spans="1:5" s="445" customFormat="1" x14ac:dyDescent="0.25">
      <c r="A284" s="449"/>
      <c r="B284" s="451"/>
      <c r="E284" s="450"/>
    </row>
    <row r="285" spans="1:5" s="445" customFormat="1" x14ac:dyDescent="0.25">
      <c r="A285" s="449"/>
      <c r="B285" s="451"/>
      <c r="E285" s="450"/>
    </row>
    <row r="286" spans="1:5" s="445" customFormat="1" x14ac:dyDescent="0.25">
      <c r="A286" s="449"/>
      <c r="B286" s="451"/>
      <c r="E286" s="450"/>
    </row>
    <row r="287" spans="1:5" s="445" customFormat="1" x14ac:dyDescent="0.25">
      <c r="A287" s="449"/>
      <c r="B287" s="451"/>
      <c r="E287" s="450"/>
    </row>
    <row r="288" spans="1:5" s="445" customFormat="1" x14ac:dyDescent="0.25">
      <c r="A288" s="449"/>
      <c r="B288" s="451"/>
      <c r="E288" s="450"/>
    </row>
    <row r="289" spans="1:5" s="445" customFormat="1" x14ac:dyDescent="0.25">
      <c r="A289" s="449"/>
      <c r="B289" s="451"/>
      <c r="E289" s="450"/>
    </row>
    <row r="290" spans="1:5" s="445" customFormat="1" x14ac:dyDescent="0.25">
      <c r="A290" s="449"/>
      <c r="B290" s="451"/>
      <c r="E290" s="450"/>
    </row>
    <row r="291" spans="1:5" s="445" customFormat="1" x14ac:dyDescent="0.25">
      <c r="A291" s="449"/>
      <c r="B291" s="451"/>
      <c r="E291" s="450"/>
    </row>
    <row r="292" spans="1:5" s="445" customFormat="1" x14ac:dyDescent="0.25">
      <c r="A292" s="449"/>
      <c r="B292" s="451"/>
      <c r="E292" s="450"/>
    </row>
    <row r="293" spans="1:5" s="445" customFormat="1" x14ac:dyDescent="0.25">
      <c r="A293" s="449"/>
      <c r="B293" s="451"/>
      <c r="E293" s="450"/>
    </row>
    <row r="294" spans="1:5" s="445" customFormat="1" x14ac:dyDescent="0.25">
      <c r="A294" s="449"/>
      <c r="B294" s="451"/>
      <c r="E294" s="450"/>
    </row>
    <row r="295" spans="1:5" s="445" customFormat="1" x14ac:dyDescent="0.25">
      <c r="A295" s="449"/>
      <c r="B295" s="451"/>
      <c r="E295" s="450"/>
    </row>
    <row r="296" spans="1:5" s="445" customFormat="1" x14ac:dyDescent="0.25">
      <c r="A296" s="449"/>
      <c r="B296" s="451"/>
      <c r="E296" s="450"/>
    </row>
    <row r="297" spans="1:5" s="445" customFormat="1" x14ac:dyDescent="0.25">
      <c r="A297" s="449"/>
      <c r="B297" s="451"/>
      <c r="E297" s="450"/>
    </row>
    <row r="298" spans="1:5" s="445" customFormat="1" x14ac:dyDescent="0.25">
      <c r="A298" s="449"/>
      <c r="B298" s="451"/>
      <c r="E298" s="450"/>
    </row>
    <row r="299" spans="1:5" s="445" customFormat="1" x14ac:dyDescent="0.25">
      <c r="A299" s="449"/>
      <c r="B299" s="451"/>
      <c r="E299" s="450"/>
    </row>
    <row r="300" spans="1:5" s="445" customFormat="1" x14ac:dyDescent="0.25">
      <c r="A300" s="449"/>
      <c r="B300" s="451"/>
      <c r="E300" s="450"/>
    </row>
    <row r="301" spans="1:5" s="445" customFormat="1" x14ac:dyDescent="0.25">
      <c r="A301" s="449"/>
      <c r="B301" s="451"/>
      <c r="E301" s="450"/>
    </row>
    <row r="302" spans="1:5" s="445" customFormat="1" x14ac:dyDescent="0.25">
      <c r="A302" s="449"/>
      <c r="B302" s="451"/>
      <c r="E302" s="450"/>
    </row>
    <row r="303" spans="1:5" s="445" customFormat="1" x14ac:dyDescent="0.25">
      <c r="A303" s="449"/>
      <c r="B303" s="451"/>
      <c r="E303" s="450"/>
    </row>
    <row r="304" spans="1:5" s="445" customFormat="1" x14ac:dyDescent="0.25">
      <c r="A304" s="449"/>
      <c r="B304" s="451"/>
      <c r="E304" s="450"/>
    </row>
    <row r="305" spans="1:5" s="445" customFormat="1" x14ac:dyDescent="0.25">
      <c r="A305" s="449"/>
      <c r="B305" s="451"/>
      <c r="E305" s="450"/>
    </row>
    <row r="306" spans="1:5" s="445" customFormat="1" x14ac:dyDescent="0.25">
      <c r="A306" s="449"/>
      <c r="B306" s="451"/>
      <c r="E306" s="450"/>
    </row>
    <row r="307" spans="1:5" s="445" customFormat="1" x14ac:dyDescent="0.25">
      <c r="A307" s="449"/>
      <c r="B307" s="451"/>
      <c r="E307" s="450"/>
    </row>
    <row r="308" spans="1:5" s="445" customFormat="1" x14ac:dyDescent="0.25">
      <c r="A308" s="449"/>
      <c r="B308" s="451"/>
      <c r="E308" s="450"/>
    </row>
    <row r="309" spans="1:5" s="445" customFormat="1" x14ac:dyDescent="0.25">
      <c r="A309" s="449"/>
      <c r="B309" s="451"/>
      <c r="E309" s="450"/>
    </row>
    <row r="310" spans="1:5" s="445" customFormat="1" x14ac:dyDescent="0.25">
      <c r="A310" s="449"/>
      <c r="B310" s="451"/>
      <c r="E310" s="450"/>
    </row>
    <row r="311" spans="1:5" s="445" customFormat="1" x14ac:dyDescent="0.25">
      <c r="A311" s="449"/>
      <c r="B311" s="451"/>
      <c r="E311" s="450"/>
    </row>
    <row r="312" spans="1:5" s="445" customFormat="1" x14ac:dyDescent="0.25">
      <c r="A312" s="449"/>
      <c r="B312" s="451"/>
      <c r="E312" s="450"/>
    </row>
    <row r="313" spans="1:5" s="445" customFormat="1" x14ac:dyDescent="0.25">
      <c r="A313" s="449"/>
      <c r="B313" s="451"/>
      <c r="E313" s="450"/>
    </row>
    <row r="314" spans="1:5" s="445" customFormat="1" x14ac:dyDescent="0.25">
      <c r="A314" s="449"/>
      <c r="B314" s="451"/>
      <c r="E314" s="450"/>
    </row>
    <row r="315" spans="1:5" s="445" customFormat="1" x14ac:dyDescent="0.25">
      <c r="A315" s="449"/>
      <c r="B315" s="451"/>
      <c r="E315" s="450"/>
    </row>
    <row r="316" spans="1:5" s="445" customFormat="1" x14ac:dyDescent="0.25">
      <c r="A316" s="449"/>
      <c r="B316" s="451"/>
      <c r="E316" s="450"/>
    </row>
    <row r="317" spans="1:5" s="445" customFormat="1" x14ac:dyDescent="0.25">
      <c r="A317" s="449"/>
      <c r="B317" s="451"/>
      <c r="E317" s="450"/>
    </row>
    <row r="318" spans="1:5" s="445" customFormat="1" x14ac:dyDescent="0.25">
      <c r="A318" s="449"/>
      <c r="B318" s="451"/>
      <c r="E318" s="450"/>
    </row>
    <row r="319" spans="1:5" s="445" customFormat="1" x14ac:dyDescent="0.25">
      <c r="A319" s="449"/>
      <c r="B319" s="451"/>
      <c r="E319" s="450"/>
    </row>
    <row r="320" spans="1:5" s="445" customFormat="1" x14ac:dyDescent="0.25">
      <c r="A320" s="449"/>
      <c r="B320" s="451"/>
      <c r="E320" s="450"/>
    </row>
    <row r="321" spans="1:5" s="445" customFormat="1" x14ac:dyDescent="0.25">
      <c r="A321" s="449"/>
      <c r="B321" s="451"/>
      <c r="E321" s="450"/>
    </row>
    <row r="322" spans="1:5" s="445" customFormat="1" x14ac:dyDescent="0.25">
      <c r="A322" s="449"/>
      <c r="B322" s="451"/>
      <c r="E322" s="450"/>
    </row>
    <row r="323" spans="1:5" s="445" customFormat="1" x14ac:dyDescent="0.25">
      <c r="A323" s="449"/>
      <c r="B323" s="451"/>
      <c r="E323" s="450"/>
    </row>
    <row r="324" spans="1:5" s="445" customFormat="1" x14ac:dyDescent="0.25">
      <c r="A324" s="449"/>
      <c r="B324" s="451"/>
      <c r="E324" s="450"/>
    </row>
    <row r="325" spans="1:5" s="445" customFormat="1" x14ac:dyDescent="0.25">
      <c r="A325" s="449"/>
      <c r="B325" s="451"/>
      <c r="E325" s="450"/>
    </row>
    <row r="326" spans="1:5" s="445" customFormat="1" x14ac:dyDescent="0.25">
      <c r="A326" s="449"/>
      <c r="B326" s="451"/>
      <c r="E326" s="450"/>
    </row>
    <row r="327" spans="1:5" s="445" customFormat="1" x14ac:dyDescent="0.25">
      <c r="A327" s="449"/>
      <c r="B327" s="451"/>
      <c r="E327" s="450"/>
    </row>
    <row r="328" spans="1:5" s="445" customFormat="1" x14ac:dyDescent="0.25">
      <c r="A328" s="449"/>
      <c r="B328" s="451"/>
      <c r="E328" s="450"/>
    </row>
    <row r="329" spans="1:5" s="445" customFormat="1" x14ac:dyDescent="0.25">
      <c r="A329" s="449"/>
      <c r="B329" s="451"/>
      <c r="E329" s="450"/>
    </row>
    <row r="330" spans="1:5" s="445" customFormat="1" x14ac:dyDescent="0.25">
      <c r="A330" s="449"/>
      <c r="B330" s="451"/>
      <c r="E330" s="450"/>
    </row>
    <row r="331" spans="1:5" s="445" customFormat="1" x14ac:dyDescent="0.25">
      <c r="A331" s="449"/>
      <c r="B331" s="451"/>
      <c r="E331" s="450"/>
    </row>
    <row r="332" spans="1:5" s="445" customFormat="1" x14ac:dyDescent="0.25">
      <c r="A332" s="449"/>
      <c r="B332" s="451"/>
      <c r="E332" s="450"/>
    </row>
    <row r="333" spans="1:5" s="445" customFormat="1" x14ac:dyDescent="0.25">
      <c r="A333" s="449"/>
      <c r="B333" s="451"/>
      <c r="E333" s="450"/>
    </row>
    <row r="334" spans="1:5" s="445" customFormat="1" x14ac:dyDescent="0.25">
      <c r="A334" s="449"/>
      <c r="B334" s="451"/>
      <c r="E334" s="450"/>
    </row>
    <row r="335" spans="1:5" s="445" customFormat="1" x14ac:dyDescent="0.25">
      <c r="A335" s="449"/>
      <c r="B335" s="451"/>
      <c r="E335" s="450"/>
    </row>
    <row r="336" spans="1:5" s="445" customFormat="1" x14ac:dyDescent="0.25">
      <c r="A336" s="449"/>
      <c r="B336" s="451"/>
      <c r="E336" s="450"/>
    </row>
    <row r="337" spans="1:5" s="445" customFormat="1" x14ac:dyDescent="0.25">
      <c r="A337" s="449"/>
      <c r="B337" s="451"/>
      <c r="E337" s="450"/>
    </row>
    <row r="338" spans="1:5" s="445" customFormat="1" x14ac:dyDescent="0.25">
      <c r="A338" s="449"/>
      <c r="B338" s="451"/>
      <c r="E338" s="450"/>
    </row>
    <row r="339" spans="1:5" s="445" customFormat="1" x14ac:dyDescent="0.25">
      <c r="A339" s="449"/>
      <c r="B339" s="451"/>
      <c r="E339" s="450"/>
    </row>
    <row r="340" spans="1:5" s="445" customFormat="1" x14ac:dyDescent="0.25">
      <c r="A340" s="449"/>
      <c r="B340" s="451"/>
      <c r="E340" s="450"/>
    </row>
    <row r="341" spans="1:5" s="445" customFormat="1" x14ac:dyDescent="0.25">
      <c r="A341" s="449"/>
      <c r="B341" s="451"/>
      <c r="E341" s="450"/>
    </row>
    <row r="342" spans="1:5" s="445" customFormat="1" x14ac:dyDescent="0.25">
      <c r="A342" s="449"/>
      <c r="B342" s="451"/>
      <c r="E342" s="450"/>
    </row>
    <row r="343" spans="1:5" s="445" customFormat="1" x14ac:dyDescent="0.25">
      <c r="A343" s="449"/>
      <c r="B343" s="451"/>
      <c r="E343" s="450"/>
    </row>
    <row r="344" spans="1:5" s="445" customFormat="1" x14ac:dyDescent="0.25">
      <c r="A344" s="449"/>
      <c r="B344" s="451"/>
      <c r="E344" s="450"/>
    </row>
    <row r="345" spans="1:5" s="445" customFormat="1" x14ac:dyDescent="0.25">
      <c r="A345" s="449"/>
      <c r="B345" s="451"/>
      <c r="E345" s="450"/>
    </row>
    <row r="346" spans="1:5" s="445" customFormat="1" x14ac:dyDescent="0.25">
      <c r="A346" s="449"/>
      <c r="B346" s="451"/>
      <c r="E346" s="450"/>
    </row>
    <row r="347" spans="1:5" s="445" customFormat="1" x14ac:dyDescent="0.25">
      <c r="A347" s="449"/>
      <c r="B347" s="451"/>
      <c r="E347" s="450"/>
    </row>
    <row r="348" spans="1:5" s="445" customFormat="1" x14ac:dyDescent="0.25">
      <c r="A348" s="449"/>
      <c r="B348" s="451"/>
      <c r="E348" s="450"/>
    </row>
    <row r="349" spans="1:5" s="445" customFormat="1" x14ac:dyDescent="0.25">
      <c r="A349" s="449"/>
      <c r="B349" s="451"/>
      <c r="E349" s="450"/>
    </row>
    <row r="350" spans="1:5" s="445" customFormat="1" x14ac:dyDescent="0.25">
      <c r="A350" s="449"/>
      <c r="B350" s="451"/>
      <c r="E350" s="450"/>
    </row>
    <row r="351" spans="1:5" s="445" customFormat="1" x14ac:dyDescent="0.25">
      <c r="A351" s="449"/>
      <c r="B351" s="451"/>
      <c r="E351" s="450"/>
    </row>
    <row r="352" spans="1:5" s="445" customFormat="1" x14ac:dyDescent="0.25">
      <c r="A352" s="449"/>
      <c r="B352" s="451"/>
      <c r="E352" s="450"/>
    </row>
    <row r="353" spans="1:5" s="445" customFormat="1" x14ac:dyDescent="0.25">
      <c r="A353" s="449"/>
      <c r="B353" s="451"/>
      <c r="E353" s="450"/>
    </row>
    <row r="354" spans="1:5" s="445" customFormat="1" x14ac:dyDescent="0.25">
      <c r="A354" s="449"/>
      <c r="B354" s="451"/>
      <c r="E354" s="450"/>
    </row>
    <row r="355" spans="1:5" s="445" customFormat="1" x14ac:dyDescent="0.25">
      <c r="A355" s="449"/>
      <c r="B355" s="451"/>
      <c r="E355" s="450"/>
    </row>
    <row r="356" spans="1:5" s="445" customFormat="1" x14ac:dyDescent="0.25">
      <c r="A356" s="449"/>
      <c r="B356" s="451"/>
      <c r="E356" s="450"/>
    </row>
    <row r="357" spans="1:5" s="445" customFormat="1" x14ac:dyDescent="0.25">
      <c r="A357" s="449"/>
      <c r="B357" s="451"/>
      <c r="E357" s="450"/>
    </row>
    <row r="358" spans="1:5" s="445" customFormat="1" x14ac:dyDescent="0.25">
      <c r="A358" s="449"/>
      <c r="B358" s="451"/>
      <c r="E358" s="450"/>
    </row>
    <row r="359" spans="1:5" s="445" customFormat="1" x14ac:dyDescent="0.25">
      <c r="A359" s="449"/>
      <c r="B359" s="451"/>
      <c r="E359" s="450"/>
    </row>
    <row r="360" spans="1:5" s="445" customFormat="1" x14ac:dyDescent="0.25">
      <c r="A360" s="449"/>
      <c r="B360" s="451"/>
      <c r="E360" s="450"/>
    </row>
    <row r="361" spans="1:5" s="445" customFormat="1" x14ac:dyDescent="0.25">
      <c r="A361" s="449"/>
      <c r="B361" s="451"/>
      <c r="E361" s="450"/>
    </row>
    <row r="362" spans="1:5" s="445" customFormat="1" x14ac:dyDescent="0.25">
      <c r="A362" s="449"/>
      <c r="B362" s="451"/>
      <c r="E362" s="450"/>
    </row>
    <row r="363" spans="1:5" s="445" customFormat="1" x14ac:dyDescent="0.25">
      <c r="A363" s="449"/>
      <c r="B363" s="451"/>
      <c r="E363" s="450"/>
    </row>
    <row r="364" spans="1:5" s="445" customFormat="1" x14ac:dyDescent="0.25">
      <c r="A364" s="449"/>
      <c r="B364" s="451"/>
      <c r="E364" s="450"/>
    </row>
    <row r="365" spans="1:5" s="445" customFormat="1" x14ac:dyDescent="0.25">
      <c r="A365" s="449"/>
      <c r="B365" s="451"/>
      <c r="E365" s="450"/>
    </row>
    <row r="366" spans="1:5" s="445" customFormat="1" x14ac:dyDescent="0.25">
      <c r="A366" s="449"/>
      <c r="B366" s="451"/>
      <c r="E366" s="450"/>
    </row>
    <row r="367" spans="1:5" s="445" customFormat="1" x14ac:dyDescent="0.25">
      <c r="A367" s="449"/>
      <c r="B367" s="451"/>
      <c r="E367" s="450"/>
    </row>
    <row r="368" spans="1:5" s="445" customFormat="1" x14ac:dyDescent="0.25">
      <c r="A368" s="449"/>
      <c r="B368" s="451"/>
      <c r="E368" s="450"/>
    </row>
    <row r="369" spans="1:5" s="445" customFormat="1" x14ac:dyDescent="0.25">
      <c r="A369" s="449"/>
      <c r="B369" s="451"/>
      <c r="E369" s="450"/>
    </row>
    <row r="370" spans="1:5" s="445" customFormat="1" x14ac:dyDescent="0.25">
      <c r="A370" s="449"/>
      <c r="B370" s="451"/>
      <c r="E370" s="450"/>
    </row>
    <row r="371" spans="1:5" s="445" customFormat="1" x14ac:dyDescent="0.25">
      <c r="A371" s="449"/>
      <c r="B371" s="451"/>
      <c r="E371" s="450"/>
    </row>
    <row r="372" spans="1:5" s="445" customFormat="1" x14ac:dyDescent="0.25">
      <c r="A372" s="449"/>
      <c r="B372" s="451"/>
      <c r="E372" s="450"/>
    </row>
    <row r="373" spans="1:5" s="445" customFormat="1" x14ac:dyDescent="0.25">
      <c r="A373" s="449"/>
      <c r="B373" s="451"/>
      <c r="E373" s="450"/>
    </row>
    <row r="374" spans="1:5" s="445" customFormat="1" x14ac:dyDescent="0.25">
      <c r="A374" s="449"/>
      <c r="B374" s="451"/>
      <c r="E374" s="450"/>
    </row>
    <row r="375" spans="1:5" s="445" customFormat="1" x14ac:dyDescent="0.25">
      <c r="A375" s="449"/>
      <c r="B375" s="451"/>
      <c r="E375" s="450"/>
    </row>
    <row r="376" spans="1:5" s="445" customFormat="1" x14ac:dyDescent="0.25">
      <c r="A376" s="449"/>
      <c r="B376" s="451"/>
      <c r="E376" s="450"/>
    </row>
    <row r="377" spans="1:5" s="445" customFormat="1" x14ac:dyDescent="0.25">
      <c r="A377" s="449"/>
      <c r="B377" s="451"/>
      <c r="E377" s="450"/>
    </row>
    <row r="378" spans="1:5" s="445" customFormat="1" x14ac:dyDescent="0.25">
      <c r="A378" s="449"/>
      <c r="B378" s="451"/>
      <c r="E378" s="450"/>
    </row>
    <row r="379" spans="1:5" s="445" customFormat="1" x14ac:dyDescent="0.25">
      <c r="A379" s="449"/>
      <c r="B379" s="451"/>
      <c r="E379" s="450"/>
    </row>
    <row r="380" spans="1:5" s="445" customFormat="1" x14ac:dyDescent="0.25">
      <c r="A380" s="449"/>
      <c r="B380" s="451"/>
      <c r="E380" s="450"/>
    </row>
    <row r="381" spans="1:5" s="445" customFormat="1" x14ac:dyDescent="0.25">
      <c r="A381" s="449"/>
      <c r="B381" s="451"/>
      <c r="E381" s="450"/>
    </row>
    <row r="382" spans="1:5" s="445" customFormat="1" x14ac:dyDescent="0.25">
      <c r="A382" s="449"/>
      <c r="B382" s="451"/>
      <c r="E382" s="450"/>
    </row>
    <row r="383" spans="1:5" s="445" customFormat="1" x14ac:dyDescent="0.25">
      <c r="A383" s="449"/>
      <c r="B383" s="451"/>
      <c r="E383" s="450"/>
    </row>
    <row r="384" spans="1:5" s="445" customFormat="1" x14ac:dyDescent="0.25">
      <c r="A384" s="449"/>
      <c r="B384" s="451"/>
      <c r="E384" s="450"/>
    </row>
    <row r="385" spans="1:5" s="445" customFormat="1" x14ac:dyDescent="0.25">
      <c r="A385" s="449"/>
      <c r="B385" s="451"/>
      <c r="E385" s="450"/>
    </row>
    <row r="386" spans="1:5" s="445" customFormat="1" x14ac:dyDescent="0.25">
      <c r="A386" s="449"/>
      <c r="B386" s="451"/>
      <c r="E386" s="450"/>
    </row>
    <row r="387" spans="1:5" s="445" customFormat="1" x14ac:dyDescent="0.25">
      <c r="A387" s="449"/>
      <c r="B387" s="451"/>
      <c r="E387" s="450"/>
    </row>
    <row r="388" spans="1:5" s="445" customFormat="1" x14ac:dyDescent="0.25">
      <c r="A388" s="449"/>
      <c r="B388" s="451"/>
      <c r="E388" s="450"/>
    </row>
    <row r="389" spans="1:5" s="445" customFormat="1" x14ac:dyDescent="0.25">
      <c r="A389" s="449"/>
      <c r="B389" s="451"/>
      <c r="E389" s="450"/>
    </row>
    <row r="390" spans="1:5" s="445" customFormat="1" x14ac:dyDescent="0.25">
      <c r="A390" s="449"/>
      <c r="B390" s="451"/>
      <c r="E390" s="450"/>
    </row>
    <row r="391" spans="1:5" s="445" customFormat="1" x14ac:dyDescent="0.25">
      <c r="A391" s="449"/>
      <c r="B391" s="451"/>
      <c r="E391" s="450"/>
    </row>
    <row r="392" spans="1:5" s="445" customFormat="1" x14ac:dyDescent="0.25">
      <c r="A392" s="449"/>
      <c r="B392" s="451"/>
      <c r="E392" s="450"/>
    </row>
    <row r="393" spans="1:5" s="445" customFormat="1" x14ac:dyDescent="0.25">
      <c r="A393" s="449"/>
      <c r="B393" s="451"/>
      <c r="E393" s="450"/>
    </row>
    <row r="394" spans="1:5" s="445" customFormat="1" x14ac:dyDescent="0.25">
      <c r="A394" s="449"/>
      <c r="B394" s="451"/>
      <c r="E394" s="450"/>
    </row>
    <row r="395" spans="1:5" s="445" customFormat="1" x14ac:dyDescent="0.25">
      <c r="A395" s="449"/>
      <c r="B395" s="451"/>
      <c r="E395" s="450"/>
    </row>
    <row r="396" spans="1:5" s="445" customFormat="1" x14ac:dyDescent="0.25">
      <c r="A396" s="449"/>
      <c r="B396" s="451"/>
      <c r="E396" s="450"/>
    </row>
    <row r="397" spans="1:5" s="445" customFormat="1" x14ac:dyDescent="0.25">
      <c r="A397" s="449"/>
      <c r="B397" s="451"/>
      <c r="E397" s="450"/>
    </row>
    <row r="398" spans="1:5" s="445" customFormat="1" x14ac:dyDescent="0.25">
      <c r="A398" s="449"/>
      <c r="B398" s="451"/>
      <c r="E398" s="450"/>
    </row>
    <row r="399" spans="1:5" s="445" customFormat="1" x14ac:dyDescent="0.25">
      <c r="A399" s="449"/>
      <c r="B399" s="451"/>
      <c r="E399" s="450"/>
    </row>
    <row r="400" spans="1:5" s="445" customFormat="1" x14ac:dyDescent="0.25">
      <c r="A400" s="449"/>
      <c r="B400" s="451"/>
      <c r="E400" s="450"/>
    </row>
    <row r="401" spans="1:5" s="445" customFormat="1" x14ac:dyDescent="0.25">
      <c r="A401" s="449"/>
      <c r="B401" s="451"/>
      <c r="E401" s="450"/>
    </row>
    <row r="402" spans="1:5" s="445" customFormat="1" x14ac:dyDescent="0.25">
      <c r="A402" s="449"/>
      <c r="B402" s="451"/>
      <c r="E402" s="450"/>
    </row>
    <row r="403" spans="1:5" s="445" customFormat="1" x14ac:dyDescent="0.25">
      <c r="A403" s="449"/>
      <c r="B403" s="451"/>
      <c r="E403" s="450"/>
    </row>
    <row r="404" spans="1:5" s="445" customFormat="1" x14ac:dyDescent="0.25">
      <c r="A404" s="449"/>
      <c r="B404" s="451"/>
      <c r="E404" s="450"/>
    </row>
    <row r="405" spans="1:5" s="445" customFormat="1" x14ac:dyDescent="0.25">
      <c r="A405" s="449"/>
      <c r="B405" s="451"/>
      <c r="E405" s="450"/>
    </row>
    <row r="406" spans="1:5" s="445" customFormat="1" x14ac:dyDescent="0.25">
      <c r="A406" s="449"/>
      <c r="B406" s="451"/>
      <c r="E406" s="450"/>
    </row>
    <row r="407" spans="1:5" s="445" customFormat="1" x14ac:dyDescent="0.25">
      <c r="A407" s="449"/>
      <c r="B407" s="451"/>
      <c r="E407" s="450"/>
    </row>
    <row r="408" spans="1:5" s="445" customFormat="1" x14ac:dyDescent="0.25">
      <c r="A408" s="449"/>
      <c r="B408" s="451"/>
      <c r="E408" s="450"/>
    </row>
    <row r="409" spans="1:5" s="445" customFormat="1" x14ac:dyDescent="0.25">
      <c r="A409" s="449"/>
      <c r="B409" s="451"/>
      <c r="E409" s="450"/>
    </row>
    <row r="410" spans="1:5" s="445" customFormat="1" x14ac:dyDescent="0.25">
      <c r="A410" s="449"/>
      <c r="B410" s="451"/>
      <c r="E410" s="450"/>
    </row>
    <row r="411" spans="1:5" s="445" customFormat="1" x14ac:dyDescent="0.25">
      <c r="A411" s="449"/>
      <c r="B411" s="451"/>
      <c r="E411" s="450"/>
    </row>
    <row r="412" spans="1:5" s="445" customFormat="1" x14ac:dyDescent="0.25">
      <c r="A412" s="449"/>
      <c r="B412" s="451"/>
      <c r="E412" s="450"/>
    </row>
    <row r="413" spans="1:5" s="445" customFormat="1" x14ac:dyDescent="0.25">
      <c r="A413" s="449"/>
      <c r="B413" s="451"/>
      <c r="E413" s="450"/>
    </row>
    <row r="414" spans="1:5" s="445" customFormat="1" x14ac:dyDescent="0.25">
      <c r="A414" s="449"/>
      <c r="B414" s="451"/>
      <c r="E414" s="450"/>
    </row>
    <row r="415" spans="1:5" s="445" customFormat="1" x14ac:dyDescent="0.25">
      <c r="A415" s="449"/>
      <c r="B415" s="451"/>
      <c r="E415" s="450"/>
    </row>
    <row r="416" spans="1:5" s="445" customFormat="1" x14ac:dyDescent="0.25">
      <c r="A416" s="449"/>
      <c r="B416" s="451"/>
      <c r="E416" s="450"/>
    </row>
    <row r="417" spans="1:5" s="445" customFormat="1" x14ac:dyDescent="0.25">
      <c r="A417" s="449"/>
      <c r="B417" s="451"/>
      <c r="E417" s="450"/>
    </row>
    <row r="418" spans="1:5" s="445" customFormat="1" x14ac:dyDescent="0.25">
      <c r="A418" s="449"/>
      <c r="B418" s="451"/>
      <c r="E418" s="450"/>
    </row>
    <row r="419" spans="1:5" s="445" customFormat="1" x14ac:dyDescent="0.25">
      <c r="A419" s="449"/>
      <c r="B419" s="451"/>
      <c r="E419" s="450"/>
    </row>
    <row r="420" spans="1:5" s="445" customFormat="1" x14ac:dyDescent="0.25">
      <c r="A420" s="449"/>
      <c r="B420" s="451"/>
      <c r="E420" s="450"/>
    </row>
    <row r="421" spans="1:5" s="445" customFormat="1" x14ac:dyDescent="0.25">
      <c r="A421" s="449"/>
      <c r="B421" s="451"/>
      <c r="E421" s="450"/>
    </row>
    <row r="422" spans="1:5" s="445" customFormat="1" x14ac:dyDescent="0.25">
      <c r="A422" s="449"/>
      <c r="B422" s="451"/>
      <c r="E422" s="450"/>
    </row>
    <row r="423" spans="1:5" s="445" customFormat="1" x14ac:dyDescent="0.25">
      <c r="A423" s="449"/>
      <c r="B423" s="451"/>
      <c r="E423" s="450"/>
    </row>
    <row r="424" spans="1:5" s="445" customFormat="1" x14ac:dyDescent="0.25">
      <c r="A424" s="449"/>
      <c r="B424" s="451"/>
      <c r="E424" s="450"/>
    </row>
    <row r="425" spans="1:5" s="445" customFormat="1" x14ac:dyDescent="0.25">
      <c r="A425" s="449"/>
      <c r="B425" s="451"/>
      <c r="E425" s="450"/>
    </row>
    <row r="426" spans="1:5" s="445" customFormat="1" x14ac:dyDescent="0.25">
      <c r="A426" s="449"/>
      <c r="B426" s="451"/>
      <c r="E426" s="450"/>
    </row>
    <row r="427" spans="1:5" s="445" customFormat="1" x14ac:dyDescent="0.25">
      <c r="A427" s="449"/>
      <c r="B427" s="451"/>
      <c r="E427" s="450"/>
    </row>
    <row r="428" spans="1:5" s="445" customFormat="1" x14ac:dyDescent="0.25">
      <c r="A428" s="449"/>
      <c r="B428" s="451"/>
      <c r="E428" s="450"/>
    </row>
    <row r="429" spans="1:5" s="445" customFormat="1" x14ac:dyDescent="0.25">
      <c r="A429" s="449"/>
      <c r="B429" s="451"/>
      <c r="E429" s="450"/>
    </row>
    <row r="430" spans="1:5" s="445" customFormat="1" x14ac:dyDescent="0.25">
      <c r="A430" s="449"/>
      <c r="B430" s="451"/>
      <c r="E430" s="450"/>
    </row>
    <row r="431" spans="1:5" s="445" customFormat="1" x14ac:dyDescent="0.25">
      <c r="A431" s="449"/>
      <c r="B431" s="451"/>
      <c r="E431" s="450"/>
    </row>
    <row r="432" spans="1:5" s="445" customFormat="1" x14ac:dyDescent="0.25">
      <c r="A432" s="449"/>
      <c r="B432" s="451"/>
      <c r="E432" s="450"/>
    </row>
    <row r="433" spans="1:5" s="445" customFormat="1" x14ac:dyDescent="0.25">
      <c r="A433" s="449"/>
      <c r="B433" s="451"/>
      <c r="E433" s="450"/>
    </row>
    <row r="434" spans="1:5" s="445" customFormat="1" x14ac:dyDescent="0.25">
      <c r="A434" s="449"/>
      <c r="B434" s="451"/>
      <c r="E434" s="450"/>
    </row>
    <row r="435" spans="1:5" s="445" customFormat="1" x14ac:dyDescent="0.25">
      <c r="A435" s="449"/>
      <c r="B435" s="451"/>
      <c r="E435" s="450"/>
    </row>
    <row r="436" spans="1:5" s="445" customFormat="1" x14ac:dyDescent="0.25">
      <c r="A436" s="449"/>
      <c r="B436" s="451"/>
      <c r="E436" s="450"/>
    </row>
    <row r="437" spans="1:5" s="445" customFormat="1" x14ac:dyDescent="0.25">
      <c r="A437" s="449"/>
      <c r="B437" s="451"/>
      <c r="E437" s="450"/>
    </row>
    <row r="438" spans="1:5" s="445" customFormat="1" x14ac:dyDescent="0.25">
      <c r="A438" s="449"/>
      <c r="B438" s="451"/>
      <c r="E438" s="450"/>
    </row>
    <row r="439" spans="1:5" s="445" customFormat="1" x14ac:dyDescent="0.25">
      <c r="A439" s="449"/>
      <c r="B439" s="451"/>
      <c r="E439" s="450"/>
    </row>
    <row r="440" spans="1:5" s="445" customFormat="1" x14ac:dyDescent="0.25">
      <c r="A440" s="449"/>
      <c r="B440" s="451"/>
      <c r="E440" s="450"/>
    </row>
    <row r="441" spans="1:5" s="445" customFormat="1" x14ac:dyDescent="0.25">
      <c r="A441" s="449"/>
      <c r="B441" s="451"/>
      <c r="E441" s="450"/>
    </row>
    <row r="442" spans="1:5" s="445" customFormat="1" x14ac:dyDescent="0.25">
      <c r="A442" s="449"/>
      <c r="B442" s="451"/>
      <c r="E442" s="450"/>
    </row>
    <row r="443" spans="1:5" s="445" customFormat="1" x14ac:dyDescent="0.25">
      <c r="A443" s="449"/>
      <c r="B443" s="451"/>
      <c r="E443" s="450"/>
    </row>
    <row r="444" spans="1:5" s="445" customFormat="1" x14ac:dyDescent="0.25">
      <c r="A444" s="449"/>
      <c r="B444" s="451"/>
      <c r="E444" s="450"/>
    </row>
    <row r="445" spans="1:5" s="445" customFormat="1" x14ac:dyDescent="0.25">
      <c r="A445" s="449"/>
      <c r="B445" s="451"/>
      <c r="E445" s="450"/>
    </row>
    <row r="446" spans="1:5" s="445" customFormat="1" x14ac:dyDescent="0.25">
      <c r="A446" s="449"/>
      <c r="B446" s="451"/>
      <c r="E446" s="450"/>
    </row>
    <row r="447" spans="1:5" s="445" customFormat="1" x14ac:dyDescent="0.25">
      <c r="A447" s="449"/>
      <c r="B447" s="451"/>
      <c r="E447" s="450"/>
    </row>
    <row r="448" spans="1:5" s="445" customFormat="1" x14ac:dyDescent="0.25">
      <c r="A448" s="449"/>
      <c r="B448" s="451"/>
      <c r="E448" s="450"/>
    </row>
    <row r="449" spans="1:5" s="445" customFormat="1" x14ac:dyDescent="0.25">
      <c r="A449" s="449"/>
      <c r="B449" s="451"/>
      <c r="E449" s="450"/>
    </row>
    <row r="450" spans="1:5" s="445" customFormat="1" x14ac:dyDescent="0.25">
      <c r="A450" s="449"/>
      <c r="B450" s="451"/>
      <c r="E450" s="450"/>
    </row>
    <row r="451" spans="1:5" s="445" customFormat="1" x14ac:dyDescent="0.25">
      <c r="A451" s="449"/>
      <c r="B451" s="451"/>
      <c r="E451" s="450"/>
    </row>
    <row r="452" spans="1:5" s="445" customFormat="1" x14ac:dyDescent="0.25">
      <c r="A452" s="449"/>
      <c r="B452" s="451"/>
      <c r="E452" s="450"/>
    </row>
    <row r="453" spans="1:5" s="445" customFormat="1" x14ac:dyDescent="0.25">
      <c r="A453" s="449"/>
      <c r="B453" s="451"/>
      <c r="E453" s="450"/>
    </row>
    <row r="454" spans="1:5" s="445" customFormat="1" x14ac:dyDescent="0.25">
      <c r="A454" s="449"/>
      <c r="B454" s="451"/>
      <c r="E454" s="450"/>
    </row>
    <row r="455" spans="1:5" s="445" customFormat="1" x14ac:dyDescent="0.25">
      <c r="A455" s="449"/>
      <c r="B455" s="451"/>
      <c r="E455" s="450"/>
    </row>
    <row r="456" spans="1:5" s="445" customFormat="1" x14ac:dyDescent="0.25">
      <c r="A456" s="449"/>
      <c r="B456" s="451"/>
      <c r="E456" s="450"/>
    </row>
    <row r="457" spans="1:5" s="445" customFormat="1" x14ac:dyDescent="0.25">
      <c r="A457" s="449"/>
      <c r="B457" s="451"/>
      <c r="E457" s="450"/>
    </row>
    <row r="458" spans="1:5" s="445" customFormat="1" x14ac:dyDescent="0.25">
      <c r="A458" s="449"/>
      <c r="B458" s="451"/>
      <c r="E458" s="450"/>
    </row>
    <row r="459" spans="1:5" s="445" customFormat="1" x14ac:dyDescent="0.25">
      <c r="A459" s="449"/>
      <c r="B459" s="451"/>
      <c r="E459" s="450"/>
    </row>
    <row r="460" spans="1:5" s="445" customFormat="1" x14ac:dyDescent="0.25">
      <c r="A460" s="449"/>
      <c r="B460" s="451"/>
      <c r="E460" s="450"/>
    </row>
    <row r="461" spans="1:5" s="445" customFormat="1" x14ac:dyDescent="0.25">
      <c r="A461" s="449"/>
      <c r="B461" s="451"/>
      <c r="E461" s="450"/>
    </row>
    <row r="462" spans="1:5" s="445" customFormat="1" x14ac:dyDescent="0.25">
      <c r="A462" s="449"/>
      <c r="B462" s="451"/>
      <c r="E462" s="450"/>
    </row>
    <row r="463" spans="1:5" s="445" customFormat="1" x14ac:dyDescent="0.25">
      <c r="A463" s="449"/>
      <c r="B463" s="451"/>
      <c r="E463" s="450"/>
    </row>
    <row r="464" spans="1:5" s="445" customFormat="1" x14ac:dyDescent="0.25">
      <c r="A464" s="449"/>
      <c r="B464" s="451"/>
      <c r="E464" s="450"/>
    </row>
    <row r="465" spans="1:5" s="445" customFormat="1" x14ac:dyDescent="0.25">
      <c r="A465" s="449"/>
      <c r="B465" s="451"/>
      <c r="E465" s="450"/>
    </row>
    <row r="466" spans="1:5" s="445" customFormat="1" x14ac:dyDescent="0.25">
      <c r="A466" s="449"/>
      <c r="B466" s="451"/>
      <c r="E466" s="450"/>
    </row>
    <row r="467" spans="1:5" s="445" customFormat="1" x14ac:dyDescent="0.25">
      <c r="A467" s="449"/>
      <c r="B467" s="451"/>
      <c r="E467" s="450"/>
    </row>
    <row r="468" spans="1:5" s="445" customFormat="1" x14ac:dyDescent="0.25">
      <c r="A468" s="449"/>
      <c r="B468" s="451"/>
      <c r="E468" s="450"/>
    </row>
    <row r="469" spans="1:5" s="445" customFormat="1" x14ac:dyDescent="0.25">
      <c r="A469" s="449"/>
      <c r="B469" s="451"/>
      <c r="E469" s="450"/>
    </row>
    <row r="470" spans="1:5" s="445" customFormat="1" x14ac:dyDescent="0.25">
      <c r="A470" s="449"/>
      <c r="B470" s="451"/>
      <c r="E470" s="450"/>
    </row>
    <row r="471" spans="1:5" s="445" customFormat="1" x14ac:dyDescent="0.25">
      <c r="A471" s="449"/>
      <c r="B471" s="451"/>
      <c r="E471" s="450"/>
    </row>
    <row r="472" spans="1:5" s="445" customFormat="1" x14ac:dyDescent="0.25">
      <c r="A472" s="449"/>
      <c r="B472" s="451"/>
      <c r="E472" s="450"/>
    </row>
    <row r="473" spans="1:5" s="445" customFormat="1" x14ac:dyDescent="0.25">
      <c r="A473" s="449"/>
      <c r="B473" s="451"/>
      <c r="E473" s="450"/>
    </row>
    <row r="474" spans="1:5" s="445" customFormat="1" x14ac:dyDescent="0.25">
      <c r="A474" s="449"/>
      <c r="B474" s="451"/>
      <c r="E474" s="450"/>
    </row>
    <row r="475" spans="1:5" s="445" customFormat="1" x14ac:dyDescent="0.25">
      <c r="A475" s="449"/>
      <c r="B475" s="451"/>
      <c r="E475" s="450"/>
    </row>
    <row r="476" spans="1:5" s="445" customFormat="1" x14ac:dyDescent="0.25">
      <c r="A476" s="449"/>
      <c r="B476" s="451"/>
      <c r="E476" s="450"/>
    </row>
    <row r="477" spans="1:5" s="445" customFormat="1" x14ac:dyDescent="0.25">
      <c r="A477" s="449"/>
      <c r="B477" s="451"/>
      <c r="E477" s="450"/>
    </row>
    <row r="478" spans="1:5" s="445" customFormat="1" x14ac:dyDescent="0.25">
      <c r="A478" s="449"/>
      <c r="B478" s="451"/>
      <c r="E478" s="450"/>
    </row>
    <row r="479" spans="1:5" s="445" customFormat="1" x14ac:dyDescent="0.25">
      <c r="A479" s="449"/>
      <c r="B479" s="451"/>
      <c r="E479" s="450"/>
    </row>
    <row r="480" spans="1:5" s="445" customFormat="1" x14ac:dyDescent="0.25">
      <c r="A480" s="449"/>
      <c r="B480" s="451"/>
      <c r="E480" s="450"/>
    </row>
    <row r="481" spans="1:5" s="445" customFormat="1" x14ac:dyDescent="0.25">
      <c r="A481" s="449"/>
      <c r="B481" s="451"/>
      <c r="E481" s="450"/>
    </row>
    <row r="482" spans="1:5" s="445" customFormat="1" x14ac:dyDescent="0.25">
      <c r="A482" s="449"/>
      <c r="B482" s="451"/>
      <c r="E482" s="450"/>
    </row>
    <row r="483" spans="1:5" s="445" customFormat="1" x14ac:dyDescent="0.25">
      <c r="A483" s="449"/>
      <c r="B483" s="451"/>
      <c r="E483" s="450"/>
    </row>
    <row r="484" spans="1:5" s="445" customFormat="1" x14ac:dyDescent="0.25">
      <c r="A484" s="449"/>
      <c r="B484" s="451"/>
      <c r="E484" s="450"/>
    </row>
    <row r="485" spans="1:5" s="445" customFormat="1" x14ac:dyDescent="0.25">
      <c r="A485" s="449"/>
      <c r="B485" s="451"/>
      <c r="E485" s="450"/>
    </row>
    <row r="486" spans="1:5" s="445" customFormat="1" x14ac:dyDescent="0.25">
      <c r="A486" s="449"/>
      <c r="B486" s="451"/>
      <c r="E486" s="450"/>
    </row>
    <row r="487" spans="1:5" s="445" customFormat="1" x14ac:dyDescent="0.25">
      <c r="A487" s="449"/>
      <c r="B487" s="451"/>
      <c r="E487" s="450"/>
    </row>
    <row r="488" spans="1:5" s="445" customFormat="1" x14ac:dyDescent="0.25">
      <c r="A488" s="449"/>
      <c r="B488" s="451"/>
      <c r="E488" s="450"/>
    </row>
    <row r="489" spans="1:5" s="445" customFormat="1" x14ac:dyDescent="0.25">
      <c r="A489" s="449"/>
      <c r="B489" s="451"/>
      <c r="E489" s="450"/>
    </row>
    <row r="490" spans="1:5" s="445" customFormat="1" x14ac:dyDescent="0.25">
      <c r="A490" s="449"/>
      <c r="B490" s="451"/>
      <c r="E490" s="450"/>
    </row>
    <row r="491" spans="1:5" s="445" customFormat="1" x14ac:dyDescent="0.25">
      <c r="A491" s="449"/>
      <c r="B491" s="451"/>
      <c r="E491" s="450"/>
    </row>
    <row r="492" spans="1:5" s="445" customFormat="1" x14ac:dyDescent="0.25">
      <c r="A492" s="449"/>
      <c r="B492" s="451"/>
      <c r="E492" s="450"/>
    </row>
    <row r="493" spans="1:5" s="445" customFormat="1" x14ac:dyDescent="0.25">
      <c r="A493" s="449"/>
      <c r="B493" s="451"/>
      <c r="E493" s="450"/>
    </row>
    <row r="494" spans="1:5" s="445" customFormat="1" x14ac:dyDescent="0.25">
      <c r="A494" s="449"/>
      <c r="B494" s="451"/>
      <c r="E494" s="450"/>
    </row>
    <row r="495" spans="1:5" s="445" customFormat="1" x14ac:dyDescent="0.25">
      <c r="A495" s="449"/>
      <c r="B495" s="451"/>
      <c r="E495" s="450"/>
    </row>
    <row r="496" spans="1:5" s="445" customFormat="1" x14ac:dyDescent="0.25">
      <c r="A496" s="449"/>
      <c r="B496" s="451"/>
      <c r="E496" s="450"/>
    </row>
    <row r="497" spans="1:5" s="445" customFormat="1" x14ac:dyDescent="0.25">
      <c r="A497" s="449"/>
      <c r="B497" s="451"/>
      <c r="E497" s="450"/>
    </row>
    <row r="498" spans="1:5" s="445" customFormat="1" x14ac:dyDescent="0.25">
      <c r="A498" s="449"/>
      <c r="B498" s="451"/>
      <c r="E498" s="450"/>
    </row>
    <row r="499" spans="1:5" s="445" customFormat="1" x14ac:dyDescent="0.25">
      <c r="A499" s="449"/>
      <c r="B499" s="451"/>
      <c r="E499" s="450"/>
    </row>
    <row r="500" spans="1:5" s="445" customFormat="1" x14ac:dyDescent="0.25">
      <c r="A500" s="449"/>
      <c r="B500" s="451"/>
      <c r="E500" s="450"/>
    </row>
    <row r="501" spans="1:5" s="445" customFormat="1" x14ac:dyDescent="0.25">
      <c r="A501" s="449"/>
      <c r="B501" s="451"/>
      <c r="E501" s="450"/>
    </row>
    <row r="502" spans="1:5" s="445" customFormat="1" x14ac:dyDescent="0.25">
      <c r="A502" s="449"/>
      <c r="B502" s="451"/>
      <c r="E502" s="450"/>
    </row>
    <row r="503" spans="1:5" s="445" customFormat="1" x14ac:dyDescent="0.25">
      <c r="A503" s="449"/>
      <c r="B503" s="451"/>
      <c r="E503" s="450"/>
    </row>
    <row r="504" spans="1:5" s="445" customFormat="1" x14ac:dyDescent="0.25">
      <c r="A504" s="449"/>
      <c r="B504" s="451"/>
      <c r="E504" s="450"/>
    </row>
    <row r="505" spans="1:5" s="445" customFormat="1" x14ac:dyDescent="0.25">
      <c r="A505" s="449"/>
      <c r="B505" s="451"/>
      <c r="E505" s="450"/>
    </row>
    <row r="506" spans="1:5" s="445" customFormat="1" x14ac:dyDescent="0.25">
      <c r="A506" s="449"/>
      <c r="B506" s="451"/>
      <c r="E506" s="450"/>
    </row>
    <row r="507" spans="1:5" s="445" customFormat="1" x14ac:dyDescent="0.25">
      <c r="A507" s="449"/>
      <c r="B507" s="451"/>
      <c r="E507" s="450"/>
    </row>
    <row r="508" spans="1:5" s="445" customFormat="1" x14ac:dyDescent="0.25">
      <c r="A508" s="449"/>
      <c r="B508" s="451"/>
      <c r="E508" s="450"/>
    </row>
    <row r="509" spans="1:5" s="445" customFormat="1" x14ac:dyDescent="0.25">
      <c r="A509" s="449"/>
      <c r="B509" s="451"/>
      <c r="E509" s="450"/>
    </row>
    <row r="510" spans="1:5" s="445" customFormat="1" x14ac:dyDescent="0.25">
      <c r="A510" s="449"/>
      <c r="B510" s="451"/>
      <c r="E510" s="450"/>
    </row>
    <row r="511" spans="1:5" s="445" customFormat="1" x14ac:dyDescent="0.25">
      <c r="A511" s="449"/>
      <c r="B511" s="451"/>
      <c r="E511" s="450"/>
    </row>
    <row r="512" spans="1:5" s="445" customFormat="1" x14ac:dyDescent="0.25">
      <c r="A512" s="449"/>
      <c r="B512" s="451"/>
      <c r="E512" s="450"/>
    </row>
    <row r="513" spans="1:5" s="445" customFormat="1" x14ac:dyDescent="0.25">
      <c r="A513" s="449"/>
      <c r="B513" s="451"/>
      <c r="E513" s="450"/>
    </row>
    <row r="514" spans="1:5" s="445" customFormat="1" x14ac:dyDescent="0.25">
      <c r="A514" s="449"/>
      <c r="B514" s="451"/>
      <c r="E514" s="450"/>
    </row>
    <row r="515" spans="1:5" s="445" customFormat="1" x14ac:dyDescent="0.25">
      <c r="A515" s="449"/>
      <c r="B515" s="451"/>
      <c r="E515" s="450"/>
    </row>
    <row r="516" spans="1:5" s="445" customFormat="1" x14ac:dyDescent="0.25">
      <c r="A516" s="449"/>
      <c r="B516" s="451"/>
      <c r="E516" s="450"/>
    </row>
    <row r="517" spans="1:5" s="445" customFormat="1" x14ac:dyDescent="0.25">
      <c r="A517" s="449"/>
      <c r="B517" s="451"/>
      <c r="E517" s="450"/>
    </row>
    <row r="518" spans="1:5" s="445" customFormat="1" x14ac:dyDescent="0.25">
      <c r="A518" s="449"/>
      <c r="B518" s="451"/>
      <c r="E518" s="450"/>
    </row>
    <row r="519" spans="1:5" s="445" customFormat="1" x14ac:dyDescent="0.25">
      <c r="A519" s="449"/>
      <c r="B519" s="451"/>
      <c r="E519" s="450"/>
    </row>
    <row r="520" spans="1:5" s="445" customFormat="1" x14ac:dyDescent="0.25">
      <c r="A520" s="449"/>
      <c r="B520" s="451"/>
      <c r="E520" s="450"/>
    </row>
    <row r="521" spans="1:5" s="445" customFormat="1" x14ac:dyDescent="0.25">
      <c r="A521" s="449"/>
      <c r="B521" s="451"/>
      <c r="E521" s="450"/>
    </row>
    <row r="522" spans="1:5" s="445" customFormat="1" x14ac:dyDescent="0.25">
      <c r="A522" s="449"/>
      <c r="B522" s="451"/>
      <c r="E522" s="450"/>
    </row>
    <row r="523" spans="1:5" s="445" customFormat="1" x14ac:dyDescent="0.25">
      <c r="A523" s="449"/>
      <c r="B523" s="451"/>
      <c r="E523" s="450"/>
    </row>
    <row r="524" spans="1:5" s="445" customFormat="1" x14ac:dyDescent="0.25">
      <c r="A524" s="449"/>
      <c r="B524" s="451"/>
      <c r="E524" s="450"/>
    </row>
    <row r="525" spans="1:5" s="445" customFormat="1" x14ac:dyDescent="0.25">
      <c r="A525" s="449"/>
      <c r="B525" s="451"/>
      <c r="E525" s="450"/>
    </row>
    <row r="526" spans="1:5" s="445" customFormat="1" x14ac:dyDescent="0.25">
      <c r="A526" s="449"/>
      <c r="B526" s="451"/>
      <c r="E526" s="450"/>
    </row>
    <row r="527" spans="1:5" s="445" customFormat="1" x14ac:dyDescent="0.25">
      <c r="A527" s="449"/>
      <c r="B527" s="451"/>
      <c r="E527" s="450"/>
    </row>
    <row r="528" spans="1:5" s="445" customFormat="1" x14ac:dyDescent="0.25">
      <c r="A528" s="449"/>
      <c r="B528" s="451"/>
      <c r="E528" s="450"/>
    </row>
    <row r="529" spans="1:5" s="445" customFormat="1" x14ac:dyDescent="0.25">
      <c r="A529" s="449"/>
      <c r="B529" s="451"/>
      <c r="E529" s="450"/>
    </row>
    <row r="530" spans="1:5" s="445" customFormat="1" x14ac:dyDescent="0.25">
      <c r="A530" s="449"/>
      <c r="B530" s="451"/>
      <c r="E530" s="450"/>
    </row>
    <row r="531" spans="1:5" s="445" customFormat="1" x14ac:dyDescent="0.25">
      <c r="A531" s="449"/>
      <c r="B531" s="451"/>
      <c r="E531" s="450"/>
    </row>
    <row r="532" spans="1:5" s="445" customFormat="1" x14ac:dyDescent="0.25">
      <c r="A532" s="449"/>
      <c r="B532" s="451"/>
      <c r="E532" s="450"/>
    </row>
    <row r="533" spans="1:5" s="445" customFormat="1" x14ac:dyDescent="0.25">
      <c r="A533" s="449"/>
      <c r="B533" s="451"/>
      <c r="E533" s="450"/>
    </row>
    <row r="534" spans="1:5" s="445" customFormat="1" x14ac:dyDescent="0.25">
      <c r="A534" s="449"/>
      <c r="B534" s="451"/>
      <c r="E534" s="450"/>
    </row>
    <row r="535" spans="1:5" s="445" customFormat="1" x14ac:dyDescent="0.25">
      <c r="A535" s="449"/>
      <c r="B535" s="451"/>
      <c r="E535" s="450"/>
    </row>
    <row r="536" spans="1:5" s="445" customFormat="1" x14ac:dyDescent="0.25">
      <c r="A536" s="449"/>
      <c r="B536" s="451"/>
      <c r="E536" s="450"/>
    </row>
    <row r="537" spans="1:5" s="445" customFormat="1" x14ac:dyDescent="0.25">
      <c r="A537" s="449"/>
      <c r="B537" s="451"/>
      <c r="E537" s="450"/>
    </row>
    <row r="538" spans="1:5" s="445" customFormat="1" x14ac:dyDescent="0.25">
      <c r="A538" s="449"/>
      <c r="B538" s="451"/>
      <c r="E538" s="450"/>
    </row>
    <row r="539" spans="1:5" s="445" customFormat="1" x14ac:dyDescent="0.25">
      <c r="A539" s="449"/>
      <c r="B539" s="451"/>
      <c r="E539" s="450"/>
    </row>
    <row r="540" spans="1:5" s="445" customFormat="1" x14ac:dyDescent="0.25">
      <c r="A540" s="449"/>
      <c r="B540" s="451"/>
      <c r="E540" s="450"/>
    </row>
    <row r="541" spans="1:5" s="445" customFormat="1" x14ac:dyDescent="0.25">
      <c r="A541" s="449"/>
      <c r="B541" s="451"/>
      <c r="E541" s="450"/>
    </row>
    <row r="542" spans="1:5" s="445" customFormat="1" x14ac:dyDescent="0.25">
      <c r="A542" s="449"/>
      <c r="B542" s="451"/>
      <c r="E542" s="450"/>
    </row>
    <row r="543" spans="1:5" s="445" customFormat="1" x14ac:dyDescent="0.25">
      <c r="A543" s="449"/>
      <c r="B543" s="451"/>
      <c r="E543" s="450"/>
    </row>
    <row r="544" spans="1:5" s="445" customFormat="1" x14ac:dyDescent="0.25">
      <c r="A544" s="449"/>
      <c r="B544" s="451"/>
      <c r="E544" s="450"/>
    </row>
    <row r="545" spans="1:5" s="445" customFormat="1" x14ac:dyDescent="0.25">
      <c r="A545" s="449"/>
      <c r="B545" s="451"/>
      <c r="E545" s="450"/>
    </row>
    <row r="546" spans="1:5" s="445" customFormat="1" x14ac:dyDescent="0.25">
      <c r="A546" s="449"/>
      <c r="B546" s="451"/>
      <c r="E546" s="450"/>
    </row>
    <row r="547" spans="1:5" s="445" customFormat="1" x14ac:dyDescent="0.25">
      <c r="A547" s="449"/>
      <c r="B547" s="451"/>
      <c r="E547" s="450"/>
    </row>
    <row r="548" spans="1:5" s="445" customFormat="1" x14ac:dyDescent="0.25">
      <c r="A548" s="449"/>
      <c r="B548" s="451"/>
      <c r="E548" s="450"/>
    </row>
    <row r="549" spans="1:5" s="445" customFormat="1" x14ac:dyDescent="0.25">
      <c r="A549" s="449"/>
      <c r="B549" s="451"/>
      <c r="E549" s="450"/>
    </row>
    <row r="550" spans="1:5" s="445" customFormat="1" x14ac:dyDescent="0.25">
      <c r="A550" s="449"/>
      <c r="B550" s="451"/>
      <c r="E550" s="450"/>
    </row>
    <row r="551" spans="1:5" s="445" customFormat="1" x14ac:dyDescent="0.25">
      <c r="A551" s="449"/>
      <c r="B551" s="451"/>
      <c r="E551" s="450"/>
    </row>
    <row r="552" spans="1:5" s="445" customFormat="1" x14ac:dyDescent="0.25">
      <c r="A552" s="449"/>
      <c r="B552" s="451"/>
      <c r="E552" s="450"/>
    </row>
    <row r="553" spans="1:5" s="445" customFormat="1" x14ac:dyDescent="0.25">
      <c r="A553" s="449"/>
      <c r="B553" s="451"/>
      <c r="E553" s="450"/>
    </row>
    <row r="554" spans="1:5" s="445" customFormat="1" x14ac:dyDescent="0.25">
      <c r="A554" s="449"/>
      <c r="B554" s="451"/>
      <c r="E554" s="450"/>
    </row>
    <row r="555" spans="1:5" s="445" customFormat="1" x14ac:dyDescent="0.25">
      <c r="A555" s="449"/>
      <c r="B555" s="451"/>
      <c r="E555" s="450"/>
    </row>
    <row r="556" spans="1:5" s="445" customFormat="1" x14ac:dyDescent="0.25">
      <c r="A556" s="449"/>
      <c r="B556" s="451"/>
      <c r="E556" s="450"/>
    </row>
    <row r="557" spans="1:5" s="445" customFormat="1" x14ac:dyDescent="0.25">
      <c r="A557" s="449"/>
      <c r="B557" s="451"/>
      <c r="E557" s="450"/>
    </row>
    <row r="558" spans="1:5" s="445" customFormat="1" x14ac:dyDescent="0.25">
      <c r="A558" s="449"/>
      <c r="B558" s="451"/>
      <c r="E558" s="450"/>
    </row>
    <row r="559" spans="1:5" s="445" customFormat="1" x14ac:dyDescent="0.25">
      <c r="A559" s="449"/>
      <c r="B559" s="451"/>
      <c r="E559" s="450"/>
    </row>
    <row r="560" spans="1:5" s="445" customFormat="1" x14ac:dyDescent="0.25">
      <c r="A560" s="449"/>
      <c r="B560" s="451"/>
      <c r="E560" s="450"/>
    </row>
    <row r="561" spans="1:5" s="445" customFormat="1" x14ac:dyDescent="0.25">
      <c r="A561" s="449"/>
      <c r="B561" s="451"/>
      <c r="E561" s="450"/>
    </row>
    <row r="562" spans="1:5" s="445" customFormat="1" x14ac:dyDescent="0.25">
      <c r="A562" s="449"/>
      <c r="B562" s="451"/>
      <c r="E562" s="450"/>
    </row>
    <row r="563" spans="1:5" s="445" customFormat="1" x14ac:dyDescent="0.25">
      <c r="A563" s="449"/>
      <c r="B563" s="451"/>
      <c r="E563" s="450"/>
    </row>
    <row r="564" spans="1:5" s="445" customFormat="1" x14ac:dyDescent="0.25">
      <c r="A564" s="449"/>
      <c r="B564" s="451"/>
      <c r="E564" s="450"/>
    </row>
    <row r="565" spans="1:5" s="445" customFormat="1" x14ac:dyDescent="0.25">
      <c r="A565" s="449"/>
      <c r="B565" s="451"/>
      <c r="E565" s="450"/>
    </row>
    <row r="566" spans="1:5" s="445" customFormat="1" x14ac:dyDescent="0.25">
      <c r="A566" s="449"/>
      <c r="B566" s="451"/>
      <c r="E566" s="450"/>
    </row>
    <row r="567" spans="1:5" s="445" customFormat="1" x14ac:dyDescent="0.25">
      <c r="A567" s="449"/>
      <c r="B567" s="451"/>
      <c r="E567" s="450"/>
    </row>
    <row r="568" spans="1:5" s="445" customFormat="1" x14ac:dyDescent="0.25">
      <c r="A568" s="449"/>
      <c r="B568" s="451"/>
      <c r="E568" s="450"/>
    </row>
    <row r="569" spans="1:5" s="445" customFormat="1" x14ac:dyDescent="0.25">
      <c r="A569" s="449"/>
      <c r="B569" s="451"/>
      <c r="E569" s="450"/>
    </row>
    <row r="570" spans="1:5" s="445" customFormat="1" x14ac:dyDescent="0.25">
      <c r="A570" s="449"/>
      <c r="B570" s="451"/>
      <c r="E570" s="450"/>
    </row>
    <row r="571" spans="1:5" s="445" customFormat="1" x14ac:dyDescent="0.25">
      <c r="A571" s="449"/>
      <c r="B571" s="451"/>
      <c r="E571" s="450"/>
    </row>
    <row r="572" spans="1:5" s="445" customFormat="1" x14ac:dyDescent="0.25">
      <c r="A572" s="449"/>
      <c r="B572" s="451"/>
      <c r="E572" s="450"/>
    </row>
    <row r="573" spans="1:5" s="445" customFormat="1" x14ac:dyDescent="0.25">
      <c r="A573" s="449"/>
      <c r="B573" s="451"/>
      <c r="E573" s="450"/>
    </row>
    <row r="574" spans="1:5" s="445" customFormat="1" x14ac:dyDescent="0.25">
      <c r="A574" s="449"/>
      <c r="B574" s="451"/>
      <c r="E574" s="450"/>
    </row>
    <row r="575" spans="1:5" s="445" customFormat="1" x14ac:dyDescent="0.25">
      <c r="A575" s="449"/>
      <c r="B575" s="451"/>
      <c r="E575" s="450"/>
    </row>
    <row r="576" spans="1:5" s="445" customFormat="1" x14ac:dyDescent="0.25">
      <c r="A576" s="449"/>
      <c r="B576" s="451"/>
      <c r="E576" s="450"/>
    </row>
    <row r="577" spans="1:5" s="445" customFormat="1" x14ac:dyDescent="0.25">
      <c r="A577" s="449"/>
      <c r="B577" s="451"/>
      <c r="E577" s="450"/>
    </row>
    <row r="578" spans="1:5" s="445" customFormat="1" x14ac:dyDescent="0.25">
      <c r="A578" s="449"/>
      <c r="B578" s="451"/>
      <c r="E578" s="450"/>
    </row>
    <row r="579" spans="1:5" s="445" customFormat="1" x14ac:dyDescent="0.25">
      <c r="A579" s="449"/>
      <c r="B579" s="451"/>
      <c r="E579" s="450"/>
    </row>
    <row r="580" spans="1:5" s="445" customFormat="1" x14ac:dyDescent="0.25">
      <c r="A580" s="449"/>
      <c r="B580" s="451"/>
      <c r="E580" s="450"/>
    </row>
    <row r="581" spans="1:5" s="445" customFormat="1" x14ac:dyDescent="0.25">
      <c r="A581" s="449"/>
      <c r="B581" s="451"/>
      <c r="E581" s="450"/>
    </row>
    <row r="582" spans="1:5" s="445" customFormat="1" x14ac:dyDescent="0.25">
      <c r="A582" s="449"/>
      <c r="B582" s="451"/>
      <c r="E582" s="450"/>
    </row>
    <row r="583" spans="1:5" s="445" customFormat="1" x14ac:dyDescent="0.25">
      <c r="A583" s="449"/>
      <c r="B583" s="451"/>
      <c r="E583" s="450"/>
    </row>
    <row r="584" spans="1:5" s="445" customFormat="1" x14ac:dyDescent="0.25">
      <c r="A584" s="449"/>
      <c r="B584" s="451"/>
      <c r="E584" s="450"/>
    </row>
    <row r="585" spans="1:5" s="445" customFormat="1" x14ac:dyDescent="0.25">
      <c r="A585" s="449"/>
      <c r="B585" s="451"/>
      <c r="E585" s="450"/>
    </row>
    <row r="586" spans="1:5" s="445" customFormat="1" x14ac:dyDescent="0.25">
      <c r="A586" s="449"/>
      <c r="B586" s="451"/>
      <c r="E586" s="450"/>
    </row>
    <row r="587" spans="1:5" s="445" customFormat="1" x14ac:dyDescent="0.25">
      <c r="A587" s="449"/>
      <c r="B587" s="451"/>
      <c r="E587" s="450"/>
    </row>
    <row r="588" spans="1:5" s="445" customFormat="1" x14ac:dyDescent="0.25">
      <c r="A588" s="449"/>
      <c r="B588" s="451"/>
      <c r="E588" s="450"/>
    </row>
    <row r="589" spans="1:5" s="445" customFormat="1" x14ac:dyDescent="0.25">
      <c r="A589" s="449"/>
      <c r="B589" s="451"/>
      <c r="E589" s="450"/>
    </row>
    <row r="590" spans="1:5" s="445" customFormat="1" x14ac:dyDescent="0.25">
      <c r="A590" s="449"/>
      <c r="B590" s="451"/>
      <c r="E590" s="450"/>
    </row>
    <row r="591" spans="1:5" s="445" customFormat="1" x14ac:dyDescent="0.25">
      <c r="A591" s="449"/>
      <c r="B591" s="451"/>
      <c r="E591" s="450"/>
    </row>
    <row r="592" spans="1:5" s="445" customFormat="1" x14ac:dyDescent="0.25">
      <c r="A592" s="449"/>
      <c r="B592" s="451"/>
      <c r="E592" s="450"/>
    </row>
    <row r="593" spans="1:5" s="445" customFormat="1" x14ac:dyDescent="0.25">
      <c r="A593" s="449"/>
      <c r="B593" s="451"/>
      <c r="E593" s="450"/>
    </row>
    <row r="594" spans="1:5" s="445" customFormat="1" x14ac:dyDescent="0.25">
      <c r="A594" s="449"/>
      <c r="B594" s="451"/>
      <c r="E594" s="450"/>
    </row>
    <row r="595" spans="1:5" s="445" customFormat="1" x14ac:dyDescent="0.25">
      <c r="A595" s="449"/>
      <c r="B595" s="451"/>
      <c r="E595" s="450"/>
    </row>
    <row r="596" spans="1:5" s="445" customFormat="1" x14ac:dyDescent="0.25">
      <c r="A596" s="449"/>
      <c r="B596" s="451"/>
      <c r="E596" s="450"/>
    </row>
    <row r="597" spans="1:5" s="445" customFormat="1" x14ac:dyDescent="0.25">
      <c r="A597" s="449"/>
      <c r="B597" s="451"/>
      <c r="E597" s="450"/>
    </row>
    <row r="598" spans="1:5" s="445" customFormat="1" x14ac:dyDescent="0.25">
      <c r="A598" s="449"/>
      <c r="B598" s="451"/>
      <c r="E598" s="450"/>
    </row>
    <row r="599" spans="1:5" s="445" customFormat="1" x14ac:dyDescent="0.25">
      <c r="A599" s="449"/>
      <c r="B599" s="451"/>
      <c r="E599" s="450"/>
    </row>
    <row r="600" spans="1:5" s="445" customFormat="1" x14ac:dyDescent="0.25">
      <c r="A600" s="449"/>
      <c r="B600" s="451"/>
      <c r="E600" s="450"/>
    </row>
    <row r="601" spans="1:5" s="445" customFormat="1" x14ac:dyDescent="0.25">
      <c r="A601" s="449"/>
      <c r="B601" s="451"/>
      <c r="E601" s="450"/>
    </row>
    <row r="602" spans="1:5" s="445" customFormat="1" x14ac:dyDescent="0.25">
      <c r="A602" s="449"/>
      <c r="B602" s="451"/>
      <c r="E602" s="450"/>
    </row>
    <row r="603" spans="1:5" s="445" customFormat="1" x14ac:dyDescent="0.25">
      <c r="A603" s="449"/>
      <c r="B603" s="451"/>
      <c r="E603" s="450"/>
    </row>
    <row r="604" spans="1:5" s="445" customFormat="1" x14ac:dyDescent="0.25">
      <c r="A604" s="449"/>
      <c r="B604" s="451"/>
      <c r="E604" s="450"/>
    </row>
    <row r="605" spans="1:5" s="445" customFormat="1" x14ac:dyDescent="0.25">
      <c r="A605" s="449"/>
      <c r="B605" s="451"/>
      <c r="E605" s="450"/>
    </row>
    <row r="606" spans="1:5" s="445" customFormat="1" x14ac:dyDescent="0.25">
      <c r="A606" s="449"/>
      <c r="B606" s="451"/>
      <c r="E606" s="450"/>
    </row>
    <row r="607" spans="1:5" s="445" customFormat="1" x14ac:dyDescent="0.25">
      <c r="A607" s="449"/>
      <c r="B607" s="451"/>
      <c r="E607" s="450"/>
    </row>
    <row r="608" spans="1:5" s="445" customFormat="1" x14ac:dyDescent="0.25">
      <c r="A608" s="449"/>
      <c r="B608" s="451"/>
      <c r="E608" s="450"/>
    </row>
    <row r="609" spans="1:5" s="445" customFormat="1" x14ac:dyDescent="0.25">
      <c r="A609" s="449"/>
      <c r="B609" s="451"/>
      <c r="E609" s="450"/>
    </row>
    <row r="610" spans="1:5" s="445" customFormat="1" x14ac:dyDescent="0.25">
      <c r="A610" s="449"/>
      <c r="B610" s="451"/>
      <c r="E610" s="450"/>
    </row>
    <row r="611" spans="1:5" s="445" customFormat="1" x14ac:dyDescent="0.25">
      <c r="A611" s="449"/>
      <c r="B611" s="451"/>
      <c r="E611" s="450"/>
    </row>
    <row r="612" spans="1:5" s="445" customFormat="1" x14ac:dyDescent="0.25">
      <c r="A612" s="449"/>
      <c r="B612" s="451"/>
      <c r="E612" s="450"/>
    </row>
    <row r="613" spans="1:5" s="445" customFormat="1" x14ac:dyDescent="0.25">
      <c r="A613" s="449"/>
      <c r="B613" s="451"/>
      <c r="E613" s="450"/>
    </row>
    <row r="614" spans="1:5" s="445" customFormat="1" x14ac:dyDescent="0.25">
      <c r="A614" s="449"/>
      <c r="B614" s="451"/>
      <c r="E614" s="450"/>
    </row>
    <row r="615" spans="1:5" s="445" customFormat="1" x14ac:dyDescent="0.25">
      <c r="A615" s="449"/>
      <c r="B615" s="451"/>
      <c r="E615" s="450"/>
    </row>
    <row r="616" spans="1:5" s="445" customFormat="1" x14ac:dyDescent="0.25">
      <c r="A616" s="449"/>
      <c r="B616" s="451"/>
      <c r="E616" s="450"/>
    </row>
    <row r="617" spans="1:5" s="445" customFormat="1" x14ac:dyDescent="0.25">
      <c r="A617" s="449"/>
      <c r="B617" s="451"/>
      <c r="E617" s="450"/>
    </row>
    <row r="618" spans="1:5" s="445" customFormat="1" x14ac:dyDescent="0.25">
      <c r="A618" s="449"/>
      <c r="B618" s="451"/>
      <c r="E618" s="450"/>
    </row>
    <row r="619" spans="1:5" s="445" customFormat="1" x14ac:dyDescent="0.25">
      <c r="A619" s="449"/>
      <c r="B619" s="451"/>
      <c r="E619" s="450"/>
    </row>
    <row r="620" spans="1:5" s="445" customFormat="1" x14ac:dyDescent="0.25">
      <c r="A620" s="449"/>
      <c r="B620" s="451"/>
      <c r="E620" s="450"/>
    </row>
    <row r="621" spans="1:5" s="445" customFormat="1" x14ac:dyDescent="0.25">
      <c r="A621" s="449"/>
      <c r="B621" s="451"/>
      <c r="E621" s="450"/>
    </row>
    <row r="622" spans="1:5" s="445" customFormat="1" x14ac:dyDescent="0.25">
      <c r="A622" s="449"/>
      <c r="B622" s="451"/>
      <c r="E622" s="450"/>
    </row>
    <row r="623" spans="1:5" s="445" customFormat="1" x14ac:dyDescent="0.25">
      <c r="A623" s="449"/>
      <c r="B623" s="451"/>
      <c r="E623" s="450"/>
    </row>
    <row r="624" spans="1:5" s="445" customFormat="1" x14ac:dyDescent="0.25">
      <c r="A624" s="449"/>
      <c r="B624" s="451"/>
      <c r="E624" s="450"/>
    </row>
    <row r="625" spans="1:5" s="445" customFormat="1" x14ac:dyDescent="0.25">
      <c r="A625" s="449"/>
      <c r="B625" s="451"/>
      <c r="E625" s="450"/>
    </row>
    <row r="626" spans="1:5" s="445" customFormat="1" x14ac:dyDescent="0.25">
      <c r="A626" s="449"/>
      <c r="B626" s="451"/>
      <c r="E626" s="450"/>
    </row>
    <row r="627" spans="1:5" s="445" customFormat="1" x14ac:dyDescent="0.25">
      <c r="A627" s="449"/>
      <c r="B627" s="451"/>
      <c r="E627" s="450"/>
    </row>
    <row r="628" spans="1:5" s="445" customFormat="1" x14ac:dyDescent="0.25">
      <c r="A628" s="449"/>
      <c r="B628" s="451"/>
      <c r="E628" s="450"/>
    </row>
    <row r="629" spans="1:5" s="445" customFormat="1" x14ac:dyDescent="0.25">
      <c r="A629" s="449"/>
      <c r="B629" s="451"/>
      <c r="E629" s="450"/>
    </row>
    <row r="630" spans="1:5" s="445" customFormat="1" x14ac:dyDescent="0.25">
      <c r="A630" s="449"/>
      <c r="B630" s="451"/>
      <c r="E630" s="450"/>
    </row>
    <row r="631" spans="1:5" s="445" customFormat="1" x14ac:dyDescent="0.25">
      <c r="A631" s="449"/>
      <c r="B631" s="451"/>
      <c r="E631" s="450"/>
    </row>
    <row r="632" spans="1:5" s="445" customFormat="1" x14ac:dyDescent="0.25">
      <c r="A632" s="449"/>
      <c r="B632" s="451"/>
      <c r="E632" s="450"/>
    </row>
    <row r="633" spans="1:5" s="445" customFormat="1" x14ac:dyDescent="0.25">
      <c r="A633" s="449"/>
      <c r="B633" s="451"/>
      <c r="E633" s="450"/>
    </row>
    <row r="634" spans="1:5" s="445" customFormat="1" x14ac:dyDescent="0.25">
      <c r="A634" s="449"/>
      <c r="B634" s="451"/>
      <c r="E634" s="450"/>
    </row>
    <row r="635" spans="1:5" s="445" customFormat="1" x14ac:dyDescent="0.25">
      <c r="A635" s="449"/>
      <c r="B635" s="451"/>
      <c r="E635" s="450"/>
    </row>
    <row r="636" spans="1:5" s="445" customFormat="1" x14ac:dyDescent="0.25">
      <c r="A636" s="449"/>
      <c r="B636" s="451"/>
      <c r="E636" s="450"/>
    </row>
    <row r="637" spans="1:5" s="445" customFormat="1" x14ac:dyDescent="0.25">
      <c r="A637" s="449"/>
      <c r="B637" s="451"/>
      <c r="E637" s="450"/>
    </row>
    <row r="638" spans="1:5" s="445" customFormat="1" x14ac:dyDescent="0.25">
      <c r="A638" s="449"/>
      <c r="B638" s="451"/>
      <c r="E638" s="450"/>
    </row>
    <row r="639" spans="1:5" s="445" customFormat="1" x14ac:dyDescent="0.25">
      <c r="A639" s="449"/>
      <c r="B639" s="451"/>
      <c r="E639" s="450"/>
    </row>
    <row r="640" spans="1:5" s="445" customFormat="1" x14ac:dyDescent="0.25">
      <c r="A640" s="449"/>
      <c r="B640" s="451"/>
      <c r="E640" s="450"/>
    </row>
    <row r="641" spans="1:5" s="445" customFormat="1" x14ac:dyDescent="0.25">
      <c r="A641" s="449"/>
      <c r="B641" s="451"/>
      <c r="E641" s="450"/>
    </row>
    <row r="642" spans="1:5" s="445" customFormat="1" x14ac:dyDescent="0.25">
      <c r="A642" s="449"/>
      <c r="B642" s="451"/>
      <c r="E642" s="450"/>
    </row>
    <row r="643" spans="1:5" s="445" customFormat="1" x14ac:dyDescent="0.25">
      <c r="A643" s="449"/>
      <c r="B643" s="451"/>
      <c r="E643" s="450"/>
    </row>
    <row r="644" spans="1:5" s="445" customFormat="1" x14ac:dyDescent="0.25">
      <c r="A644" s="449"/>
      <c r="B644" s="451"/>
      <c r="E644" s="450"/>
    </row>
    <row r="645" spans="1:5" s="445" customFormat="1" x14ac:dyDescent="0.25">
      <c r="A645" s="449"/>
      <c r="B645" s="451"/>
      <c r="E645" s="450"/>
    </row>
    <row r="646" spans="1:5" s="445" customFormat="1" x14ac:dyDescent="0.25">
      <c r="A646" s="449"/>
      <c r="B646" s="451"/>
      <c r="E646" s="450"/>
    </row>
    <row r="647" spans="1:5" s="445" customFormat="1" x14ac:dyDescent="0.25">
      <c r="A647" s="449"/>
      <c r="B647" s="451"/>
      <c r="E647" s="450"/>
    </row>
    <row r="648" spans="1:5" s="445" customFormat="1" x14ac:dyDescent="0.25">
      <c r="A648" s="449"/>
      <c r="B648" s="451"/>
      <c r="E648" s="450"/>
    </row>
    <row r="649" spans="1:5" s="445" customFormat="1" x14ac:dyDescent="0.25">
      <c r="A649" s="449"/>
      <c r="B649" s="451"/>
      <c r="E649" s="450"/>
    </row>
    <row r="650" spans="1:5" s="445" customFormat="1" x14ac:dyDescent="0.25">
      <c r="A650" s="449"/>
      <c r="B650" s="451"/>
      <c r="E650" s="450"/>
    </row>
    <row r="651" spans="1:5" s="445" customFormat="1" x14ac:dyDescent="0.25">
      <c r="A651" s="449"/>
      <c r="B651" s="451"/>
      <c r="E651" s="450"/>
    </row>
    <row r="652" spans="1:5" s="445" customFormat="1" x14ac:dyDescent="0.25">
      <c r="A652" s="449"/>
      <c r="B652" s="451"/>
      <c r="E652" s="450"/>
    </row>
    <row r="653" spans="1:5" s="445" customFormat="1" x14ac:dyDescent="0.25">
      <c r="A653" s="449"/>
      <c r="B653" s="451"/>
      <c r="E653" s="450"/>
    </row>
    <row r="654" spans="1:5" s="445" customFormat="1" x14ac:dyDescent="0.25">
      <c r="A654" s="449"/>
      <c r="B654" s="451"/>
      <c r="E654" s="450"/>
    </row>
    <row r="655" spans="1:5" s="445" customFormat="1" x14ac:dyDescent="0.25">
      <c r="A655" s="449"/>
      <c r="B655" s="451"/>
      <c r="E655" s="450"/>
    </row>
    <row r="656" spans="1:5" s="445" customFormat="1" x14ac:dyDescent="0.25">
      <c r="A656" s="449"/>
      <c r="B656" s="451"/>
      <c r="E656" s="450"/>
    </row>
    <row r="657" spans="1:5" s="445" customFormat="1" x14ac:dyDescent="0.25">
      <c r="A657" s="449"/>
      <c r="B657" s="451"/>
      <c r="E657" s="450"/>
    </row>
    <row r="658" spans="1:5" s="445" customFormat="1" x14ac:dyDescent="0.25">
      <c r="A658" s="449"/>
      <c r="B658" s="451"/>
      <c r="E658" s="450"/>
    </row>
    <row r="659" spans="1:5" s="445" customFormat="1" x14ac:dyDescent="0.25">
      <c r="A659" s="449"/>
      <c r="B659" s="451"/>
      <c r="E659" s="450"/>
    </row>
    <row r="660" spans="1:5" s="445" customFormat="1" x14ac:dyDescent="0.25">
      <c r="A660" s="449"/>
      <c r="B660" s="451"/>
      <c r="E660" s="450"/>
    </row>
    <row r="661" spans="1:5" s="445" customFormat="1" x14ac:dyDescent="0.25">
      <c r="A661" s="449"/>
      <c r="B661" s="451"/>
      <c r="E661" s="450"/>
    </row>
    <row r="662" spans="1:5" s="445" customFormat="1" x14ac:dyDescent="0.25">
      <c r="A662" s="449"/>
      <c r="B662" s="451"/>
      <c r="E662" s="450"/>
    </row>
    <row r="663" spans="1:5" s="445" customFormat="1" x14ac:dyDescent="0.25">
      <c r="A663" s="449"/>
      <c r="B663" s="451"/>
      <c r="E663" s="450"/>
    </row>
    <row r="664" spans="1:5" s="445" customFormat="1" x14ac:dyDescent="0.25">
      <c r="A664" s="449"/>
      <c r="B664" s="451"/>
      <c r="E664" s="450"/>
    </row>
    <row r="665" spans="1:5" s="445" customFormat="1" x14ac:dyDescent="0.25">
      <c r="A665" s="449"/>
      <c r="B665" s="451"/>
      <c r="E665" s="450"/>
    </row>
    <row r="666" spans="1:5" s="445" customFormat="1" x14ac:dyDescent="0.25">
      <c r="A666" s="449"/>
      <c r="B666" s="451"/>
      <c r="E666" s="450"/>
    </row>
    <row r="667" spans="1:5" s="445" customFormat="1" x14ac:dyDescent="0.25">
      <c r="A667" s="449"/>
      <c r="B667" s="451"/>
      <c r="E667" s="450"/>
    </row>
    <row r="668" spans="1:5" s="445" customFormat="1" x14ac:dyDescent="0.25">
      <c r="A668" s="449"/>
      <c r="B668" s="451"/>
      <c r="E668" s="450"/>
    </row>
    <row r="669" spans="1:5" s="445" customFormat="1" x14ac:dyDescent="0.25">
      <c r="A669" s="449"/>
      <c r="B669" s="451"/>
      <c r="E669" s="450"/>
    </row>
    <row r="670" spans="1:5" s="445" customFormat="1" x14ac:dyDescent="0.25">
      <c r="A670" s="449"/>
      <c r="B670" s="451"/>
      <c r="E670" s="450"/>
    </row>
    <row r="671" spans="1:5" s="445" customFormat="1" x14ac:dyDescent="0.25">
      <c r="A671" s="449"/>
      <c r="B671" s="451"/>
      <c r="E671" s="450"/>
    </row>
    <row r="672" spans="1:5" s="445" customFormat="1" x14ac:dyDescent="0.25">
      <c r="A672" s="449"/>
      <c r="B672" s="451"/>
      <c r="E672" s="450"/>
    </row>
    <row r="673" spans="1:5" s="445" customFormat="1" x14ac:dyDescent="0.25">
      <c r="A673" s="449"/>
      <c r="B673" s="451"/>
      <c r="E673" s="450"/>
    </row>
    <row r="674" spans="1:5" s="445" customFormat="1" x14ac:dyDescent="0.25">
      <c r="A674" s="449"/>
      <c r="B674" s="451"/>
      <c r="E674" s="450"/>
    </row>
    <row r="675" spans="1:5" s="445" customFormat="1" x14ac:dyDescent="0.25">
      <c r="A675" s="449"/>
      <c r="B675" s="451"/>
      <c r="E675" s="450"/>
    </row>
    <row r="676" spans="1:5" s="445" customFormat="1" x14ac:dyDescent="0.25">
      <c r="A676" s="449"/>
      <c r="B676" s="451"/>
      <c r="E676" s="450"/>
    </row>
    <row r="677" spans="1:5" s="445" customFormat="1" x14ac:dyDescent="0.25">
      <c r="A677" s="449"/>
      <c r="B677" s="451"/>
      <c r="E677" s="450"/>
    </row>
    <row r="678" spans="1:5" s="445" customFormat="1" x14ac:dyDescent="0.25">
      <c r="A678" s="449"/>
      <c r="B678" s="451"/>
      <c r="E678" s="450"/>
    </row>
    <row r="679" spans="1:5" s="445" customFormat="1" x14ac:dyDescent="0.25">
      <c r="A679" s="449"/>
      <c r="B679" s="451"/>
      <c r="E679" s="450"/>
    </row>
    <row r="680" spans="1:5" s="445" customFormat="1" x14ac:dyDescent="0.25">
      <c r="A680" s="449"/>
      <c r="B680" s="451"/>
      <c r="E680" s="450"/>
    </row>
    <row r="681" spans="1:5" s="445" customFormat="1" x14ac:dyDescent="0.25">
      <c r="A681" s="449"/>
      <c r="B681" s="451"/>
      <c r="E681" s="450"/>
    </row>
    <row r="682" spans="1:5" s="445" customFormat="1" x14ac:dyDescent="0.25">
      <c r="A682" s="449"/>
      <c r="B682" s="451"/>
      <c r="E682" s="450"/>
    </row>
    <row r="683" spans="1:5" s="445" customFormat="1" x14ac:dyDescent="0.25">
      <c r="A683" s="449"/>
      <c r="B683" s="451"/>
      <c r="E683" s="450"/>
    </row>
    <row r="684" spans="1:5" s="445" customFormat="1" x14ac:dyDescent="0.25">
      <c r="A684" s="449"/>
      <c r="B684" s="451"/>
      <c r="E684" s="450"/>
    </row>
    <row r="685" spans="1:5" s="445" customFormat="1" x14ac:dyDescent="0.25">
      <c r="A685" s="449"/>
      <c r="B685" s="451"/>
      <c r="E685" s="450"/>
    </row>
    <row r="686" spans="1:5" s="445" customFormat="1" x14ac:dyDescent="0.25">
      <c r="A686" s="449"/>
      <c r="B686" s="451"/>
      <c r="E686" s="450"/>
    </row>
    <row r="687" spans="1:5" s="445" customFormat="1" x14ac:dyDescent="0.25">
      <c r="A687" s="449"/>
      <c r="B687" s="451"/>
      <c r="E687" s="450"/>
    </row>
    <row r="688" spans="1:5" s="445" customFormat="1" x14ac:dyDescent="0.25">
      <c r="A688" s="449"/>
      <c r="B688" s="451"/>
      <c r="E688" s="450"/>
    </row>
    <row r="689" spans="1:5" s="445" customFormat="1" x14ac:dyDescent="0.25">
      <c r="A689" s="449"/>
      <c r="B689" s="451"/>
      <c r="E689" s="450"/>
    </row>
    <row r="690" spans="1:5" s="445" customFormat="1" x14ac:dyDescent="0.25">
      <c r="A690" s="449"/>
      <c r="B690" s="451"/>
      <c r="E690" s="450"/>
    </row>
    <row r="691" spans="1:5" s="445" customFormat="1" x14ac:dyDescent="0.25">
      <c r="A691" s="449"/>
      <c r="B691" s="451"/>
      <c r="E691" s="450"/>
    </row>
    <row r="692" spans="1:5" s="445" customFormat="1" x14ac:dyDescent="0.25">
      <c r="A692" s="449"/>
      <c r="B692" s="451"/>
      <c r="E692" s="450"/>
    </row>
    <row r="693" spans="1:5" s="445" customFormat="1" x14ac:dyDescent="0.25">
      <c r="A693" s="449"/>
      <c r="B693" s="451"/>
      <c r="E693" s="450"/>
    </row>
    <row r="694" spans="1:5" s="445" customFormat="1" x14ac:dyDescent="0.25">
      <c r="A694" s="449"/>
      <c r="B694" s="451"/>
      <c r="E694" s="450"/>
    </row>
    <row r="695" spans="1:5" s="445" customFormat="1" x14ac:dyDescent="0.25">
      <c r="A695" s="449"/>
      <c r="B695" s="451"/>
      <c r="E695" s="450"/>
    </row>
    <row r="696" spans="1:5" s="445" customFormat="1" x14ac:dyDescent="0.25">
      <c r="A696" s="449"/>
      <c r="B696" s="451"/>
      <c r="E696" s="450"/>
    </row>
    <row r="697" spans="1:5" s="445" customFormat="1" x14ac:dyDescent="0.25">
      <c r="A697" s="449"/>
      <c r="B697" s="451"/>
      <c r="E697" s="450"/>
    </row>
    <row r="698" spans="1:5" s="445" customFormat="1" x14ac:dyDescent="0.25">
      <c r="A698" s="449"/>
      <c r="B698" s="451"/>
      <c r="E698" s="450"/>
    </row>
    <row r="699" spans="1:5" s="445" customFormat="1" x14ac:dyDescent="0.25">
      <c r="A699" s="449"/>
      <c r="B699" s="451"/>
      <c r="E699" s="450"/>
    </row>
    <row r="700" spans="1:5" s="445" customFormat="1" x14ac:dyDescent="0.25">
      <c r="A700" s="449"/>
      <c r="B700" s="451"/>
      <c r="E700" s="450"/>
    </row>
    <row r="701" spans="1:5" s="445" customFormat="1" x14ac:dyDescent="0.25">
      <c r="A701" s="449"/>
      <c r="B701" s="451"/>
      <c r="E701" s="450"/>
    </row>
    <row r="702" spans="1:5" s="445" customFormat="1" x14ac:dyDescent="0.25">
      <c r="A702" s="449"/>
      <c r="B702" s="451"/>
      <c r="E702" s="450"/>
    </row>
    <row r="703" spans="1:5" s="445" customFormat="1" x14ac:dyDescent="0.25">
      <c r="A703" s="449"/>
      <c r="B703" s="451"/>
      <c r="E703" s="450"/>
    </row>
    <row r="704" spans="1:5" s="445" customFormat="1" x14ac:dyDescent="0.25">
      <c r="A704" s="449"/>
      <c r="B704" s="451"/>
      <c r="E704" s="450"/>
    </row>
    <row r="705" spans="1:5" s="445" customFormat="1" x14ac:dyDescent="0.25">
      <c r="A705" s="449"/>
      <c r="B705" s="451"/>
      <c r="E705" s="450"/>
    </row>
    <row r="706" spans="1:5" s="445" customFormat="1" x14ac:dyDescent="0.25">
      <c r="A706" s="449"/>
      <c r="B706" s="451"/>
      <c r="E706" s="450"/>
    </row>
    <row r="707" spans="1:5" s="445" customFormat="1" x14ac:dyDescent="0.25">
      <c r="A707" s="449"/>
      <c r="B707" s="451"/>
      <c r="E707" s="450"/>
    </row>
    <row r="708" spans="1:5" s="445" customFormat="1" x14ac:dyDescent="0.25">
      <c r="A708" s="449"/>
      <c r="B708" s="451"/>
      <c r="E708" s="450"/>
    </row>
    <row r="709" spans="1:5" s="445" customFormat="1" x14ac:dyDescent="0.25">
      <c r="A709" s="449"/>
      <c r="B709" s="451"/>
      <c r="E709" s="450"/>
    </row>
    <row r="710" spans="1:5" s="445" customFormat="1" x14ac:dyDescent="0.25">
      <c r="A710" s="449"/>
      <c r="B710" s="451"/>
      <c r="E710" s="450"/>
    </row>
    <row r="711" spans="1:5" s="445" customFormat="1" x14ac:dyDescent="0.25">
      <c r="A711" s="449"/>
      <c r="B711" s="451"/>
      <c r="E711" s="450"/>
    </row>
    <row r="712" spans="1:5" s="445" customFormat="1" x14ac:dyDescent="0.25">
      <c r="A712" s="449"/>
      <c r="B712" s="451"/>
      <c r="E712" s="450"/>
    </row>
    <row r="713" spans="1:5" s="445" customFormat="1" x14ac:dyDescent="0.25">
      <c r="A713" s="449"/>
      <c r="B713" s="451"/>
      <c r="E713" s="450"/>
    </row>
    <row r="714" spans="1:5" s="445" customFormat="1" x14ac:dyDescent="0.25">
      <c r="A714" s="449"/>
      <c r="B714" s="451"/>
      <c r="E714" s="450"/>
    </row>
    <row r="715" spans="1:5" s="445" customFormat="1" x14ac:dyDescent="0.25">
      <c r="A715" s="449"/>
      <c r="B715" s="451"/>
      <c r="E715" s="450"/>
    </row>
    <row r="716" spans="1:5" s="445" customFormat="1" x14ac:dyDescent="0.25">
      <c r="A716" s="449"/>
      <c r="B716" s="451"/>
      <c r="E716" s="450"/>
    </row>
    <row r="717" spans="1:5" s="445" customFormat="1" x14ac:dyDescent="0.25">
      <c r="A717" s="449"/>
      <c r="B717" s="451"/>
      <c r="E717" s="450"/>
    </row>
    <row r="718" spans="1:5" s="445" customFormat="1" x14ac:dyDescent="0.25">
      <c r="A718" s="449"/>
      <c r="B718" s="451"/>
      <c r="E718" s="450"/>
    </row>
    <row r="719" spans="1:5" s="445" customFormat="1" x14ac:dyDescent="0.25">
      <c r="A719" s="449"/>
      <c r="B719" s="451"/>
      <c r="E719" s="450"/>
    </row>
    <row r="720" spans="1:5" s="445" customFormat="1" x14ac:dyDescent="0.25">
      <c r="A720" s="449"/>
      <c r="B720" s="451"/>
      <c r="E720" s="450"/>
    </row>
    <row r="721" spans="1:5" s="445" customFormat="1" x14ac:dyDescent="0.25">
      <c r="A721" s="449"/>
      <c r="B721" s="451"/>
      <c r="E721" s="450"/>
    </row>
    <row r="722" spans="1:5" s="445" customFormat="1" x14ac:dyDescent="0.25">
      <c r="A722" s="449"/>
      <c r="B722" s="451"/>
      <c r="E722" s="450"/>
    </row>
    <row r="723" spans="1:5" s="445" customFormat="1" x14ac:dyDescent="0.25">
      <c r="A723" s="449"/>
      <c r="B723" s="451"/>
      <c r="E723" s="450"/>
    </row>
    <row r="724" spans="1:5" s="445" customFormat="1" x14ac:dyDescent="0.25">
      <c r="A724" s="449"/>
      <c r="B724" s="451"/>
      <c r="E724" s="450"/>
    </row>
    <row r="725" spans="1:5" s="445" customFormat="1" x14ac:dyDescent="0.25">
      <c r="A725" s="449"/>
      <c r="B725" s="451"/>
      <c r="E725" s="450"/>
    </row>
    <row r="726" spans="1:5" s="445" customFormat="1" x14ac:dyDescent="0.25">
      <c r="A726" s="449"/>
      <c r="B726" s="451"/>
      <c r="E726" s="450"/>
    </row>
    <row r="727" spans="1:5" s="445" customFormat="1" x14ac:dyDescent="0.25">
      <c r="A727" s="449"/>
      <c r="B727" s="451"/>
      <c r="E727" s="450"/>
    </row>
    <row r="728" spans="1:5" s="445" customFormat="1" x14ac:dyDescent="0.25">
      <c r="A728" s="449"/>
      <c r="B728" s="451"/>
      <c r="E728" s="450"/>
    </row>
    <row r="729" spans="1:5" s="445" customFormat="1" x14ac:dyDescent="0.25">
      <c r="A729" s="449"/>
      <c r="B729" s="451"/>
      <c r="E729" s="450"/>
    </row>
    <row r="730" spans="1:5" s="445" customFormat="1" x14ac:dyDescent="0.25">
      <c r="A730" s="449"/>
      <c r="B730" s="451"/>
      <c r="E730" s="450"/>
    </row>
    <row r="731" spans="1:5" s="445" customFormat="1" x14ac:dyDescent="0.25">
      <c r="A731" s="449"/>
      <c r="B731" s="451"/>
      <c r="E731" s="450"/>
    </row>
    <row r="732" spans="1:5" s="445" customFormat="1" x14ac:dyDescent="0.25">
      <c r="A732" s="449"/>
      <c r="B732" s="451"/>
      <c r="E732" s="450"/>
    </row>
    <row r="733" spans="1:5" s="445" customFormat="1" x14ac:dyDescent="0.25">
      <c r="A733" s="449"/>
      <c r="B733" s="451"/>
      <c r="E733" s="450"/>
    </row>
    <row r="734" spans="1:5" s="445" customFormat="1" x14ac:dyDescent="0.25">
      <c r="A734" s="449"/>
      <c r="B734" s="451"/>
      <c r="E734" s="450"/>
    </row>
    <row r="735" spans="1:5" s="445" customFormat="1" x14ac:dyDescent="0.25">
      <c r="A735" s="449"/>
      <c r="B735" s="451"/>
      <c r="E735" s="450"/>
    </row>
    <row r="736" spans="1:5" s="445" customFormat="1" x14ac:dyDescent="0.25">
      <c r="A736" s="449"/>
      <c r="B736" s="451"/>
      <c r="E736" s="450"/>
    </row>
    <row r="737" spans="1:5" s="445" customFormat="1" x14ac:dyDescent="0.25">
      <c r="A737" s="449"/>
      <c r="B737" s="451"/>
      <c r="E737" s="450"/>
    </row>
    <row r="738" spans="1:5" s="445" customFormat="1" x14ac:dyDescent="0.25">
      <c r="A738" s="449"/>
      <c r="B738" s="451"/>
      <c r="E738" s="450"/>
    </row>
    <row r="739" spans="1:5" s="445" customFormat="1" x14ac:dyDescent="0.25">
      <c r="A739" s="449"/>
      <c r="B739" s="451"/>
      <c r="E739" s="450"/>
    </row>
    <row r="740" spans="1:5" s="445" customFormat="1" x14ac:dyDescent="0.25">
      <c r="A740" s="449"/>
      <c r="B740" s="451"/>
      <c r="E740" s="450"/>
    </row>
    <row r="741" spans="1:5" s="445" customFormat="1" x14ac:dyDescent="0.25">
      <c r="A741" s="449"/>
      <c r="B741" s="451"/>
      <c r="E741" s="450"/>
    </row>
    <row r="742" spans="1:5" s="445" customFormat="1" x14ac:dyDescent="0.25">
      <c r="A742" s="449"/>
      <c r="B742" s="451"/>
      <c r="E742" s="450"/>
    </row>
    <row r="743" spans="1:5" s="445" customFormat="1" x14ac:dyDescent="0.25">
      <c r="A743" s="449"/>
      <c r="B743" s="451"/>
      <c r="E743" s="450"/>
    </row>
    <row r="744" spans="1:5" s="445" customFormat="1" x14ac:dyDescent="0.25">
      <c r="A744" s="449"/>
      <c r="B744" s="451"/>
      <c r="E744" s="450"/>
    </row>
    <row r="745" spans="1:5" s="445" customFormat="1" x14ac:dyDescent="0.25">
      <c r="A745" s="449"/>
      <c r="B745" s="451"/>
      <c r="E745" s="450"/>
    </row>
    <row r="746" spans="1:5" s="445" customFormat="1" x14ac:dyDescent="0.25">
      <c r="A746" s="449"/>
      <c r="B746" s="451"/>
      <c r="E746" s="450"/>
    </row>
    <row r="747" spans="1:5" s="445" customFormat="1" x14ac:dyDescent="0.25">
      <c r="A747" s="449"/>
      <c r="B747" s="451"/>
      <c r="E747" s="450"/>
    </row>
    <row r="748" spans="1:5" s="445" customFormat="1" x14ac:dyDescent="0.25">
      <c r="A748" s="449"/>
      <c r="B748" s="451"/>
      <c r="E748" s="450"/>
    </row>
    <row r="749" spans="1:5" s="445" customFormat="1" x14ac:dyDescent="0.25">
      <c r="A749" s="449"/>
      <c r="B749" s="451"/>
      <c r="E749" s="450"/>
    </row>
    <row r="750" spans="1:5" s="445" customFormat="1" x14ac:dyDescent="0.25">
      <c r="A750" s="449"/>
      <c r="B750" s="451"/>
      <c r="E750" s="450"/>
    </row>
    <row r="751" spans="1:5" s="445" customFormat="1" x14ac:dyDescent="0.25">
      <c r="A751" s="449"/>
      <c r="B751" s="451"/>
      <c r="E751" s="450"/>
    </row>
    <row r="752" spans="1:5" s="445" customFormat="1" x14ac:dyDescent="0.25">
      <c r="A752" s="449"/>
      <c r="B752" s="451"/>
      <c r="E752" s="450"/>
    </row>
    <row r="753" spans="1:9" s="445" customFormat="1" x14ac:dyDescent="0.25">
      <c r="A753" s="449"/>
      <c r="B753" s="451"/>
      <c r="E753" s="450"/>
    </row>
    <row r="754" spans="1:9" s="445" customFormat="1" x14ac:dyDescent="0.25">
      <c r="A754" s="449"/>
      <c r="B754" s="451"/>
      <c r="E754" s="450"/>
    </row>
    <row r="755" spans="1:9" s="445" customFormat="1" x14ac:dyDescent="0.25">
      <c r="A755" s="449"/>
      <c r="B755" s="451"/>
      <c r="E755" s="450"/>
    </row>
    <row r="756" spans="1:9" s="445" customFormat="1" x14ac:dyDescent="0.25">
      <c r="A756" s="449"/>
      <c r="B756" s="451"/>
      <c r="E756" s="450"/>
    </row>
    <row r="757" spans="1:9" s="445" customFormat="1" x14ac:dyDescent="0.25">
      <c r="A757" s="449"/>
      <c r="B757" s="451"/>
      <c r="E757" s="450"/>
    </row>
    <row r="758" spans="1:9" s="445" customFormat="1" x14ac:dyDescent="0.25">
      <c r="A758" s="449"/>
      <c r="B758" s="451"/>
      <c r="E758" s="450"/>
    </row>
    <row r="759" spans="1:9" s="445" customFormat="1" x14ac:dyDescent="0.25">
      <c r="A759" s="449"/>
      <c r="B759" s="451"/>
      <c r="E759" s="450"/>
    </row>
    <row r="760" spans="1:9" s="445" customFormat="1" x14ac:dyDescent="0.25">
      <c r="A760" s="449"/>
      <c r="B760" s="451"/>
      <c r="E760" s="450"/>
    </row>
    <row r="761" spans="1:9" s="445" customFormat="1" x14ac:dyDescent="0.25">
      <c r="A761" s="449"/>
      <c r="B761" s="451"/>
      <c r="E761" s="450"/>
    </row>
    <row r="762" spans="1:9" s="445" customFormat="1" x14ac:dyDescent="0.25">
      <c r="A762" s="449"/>
      <c r="B762" s="451"/>
      <c r="E762" s="450"/>
      <c r="H762" s="444"/>
      <c r="I762" s="444"/>
    </row>
    <row r="763" spans="1:9" s="445" customFormat="1" x14ac:dyDescent="0.25">
      <c r="A763" s="449"/>
      <c r="B763" s="447"/>
      <c r="C763" s="444"/>
      <c r="D763" s="444"/>
      <c r="E763" s="446"/>
      <c r="F763" s="444"/>
      <c r="H763" s="444"/>
      <c r="I763" s="444"/>
    </row>
    <row r="764" spans="1:9" s="445" customFormat="1" x14ac:dyDescent="0.25">
      <c r="A764" s="449"/>
      <c r="B764" s="447"/>
      <c r="C764" s="444"/>
      <c r="D764" s="444"/>
      <c r="E764" s="446"/>
      <c r="F764" s="444"/>
      <c r="H764" s="444"/>
      <c r="I764" s="444"/>
    </row>
    <row r="765" spans="1:9" s="445" customFormat="1" x14ac:dyDescent="0.25">
      <c r="A765" s="449"/>
      <c r="B765" s="447"/>
      <c r="C765" s="444"/>
      <c r="D765" s="444"/>
      <c r="E765" s="446"/>
      <c r="F765" s="444"/>
      <c r="H765" s="444"/>
      <c r="I765" s="444"/>
    </row>
    <row r="766" spans="1:9" s="445" customFormat="1" x14ac:dyDescent="0.25">
      <c r="A766" s="449"/>
      <c r="B766" s="447"/>
      <c r="C766" s="444"/>
      <c r="D766" s="444"/>
      <c r="E766" s="446"/>
      <c r="F766" s="444"/>
      <c r="H766" s="444"/>
      <c r="I766" s="444"/>
    </row>
    <row r="767" spans="1:9" s="445" customFormat="1" x14ac:dyDescent="0.25">
      <c r="A767" s="449"/>
      <c r="B767" s="447"/>
      <c r="C767" s="444"/>
      <c r="D767" s="444"/>
      <c r="E767" s="446"/>
      <c r="F767" s="444"/>
      <c r="H767" s="444"/>
      <c r="I767" s="444"/>
    </row>
    <row r="768" spans="1:9" s="445" customFormat="1" x14ac:dyDescent="0.25">
      <c r="A768" s="449"/>
      <c r="B768" s="447"/>
      <c r="C768" s="444"/>
      <c r="D768" s="444"/>
      <c r="E768" s="446"/>
      <c r="F768" s="444"/>
      <c r="H768" s="444"/>
      <c r="I768" s="444"/>
    </row>
    <row r="769" spans="1:9" s="445" customFormat="1" x14ac:dyDescent="0.25">
      <c r="A769" s="449"/>
      <c r="B769" s="447"/>
      <c r="C769" s="444"/>
      <c r="D769" s="444"/>
      <c r="E769" s="446"/>
      <c r="F769" s="444"/>
      <c r="H769" s="444"/>
      <c r="I769" s="444"/>
    </row>
    <row r="770" spans="1:9" s="445" customFormat="1" x14ac:dyDescent="0.25">
      <c r="A770" s="449"/>
      <c r="B770" s="447"/>
      <c r="C770" s="444"/>
      <c r="D770" s="444"/>
      <c r="E770" s="446"/>
      <c r="F770" s="444"/>
      <c r="H770" s="444"/>
      <c r="I770" s="444"/>
    </row>
    <row r="771" spans="1:9" s="445" customFormat="1" x14ac:dyDescent="0.25">
      <c r="A771" s="449"/>
      <c r="B771" s="447"/>
      <c r="C771" s="444"/>
      <c r="D771" s="444"/>
      <c r="E771" s="446"/>
      <c r="F771" s="444"/>
      <c r="H771" s="444"/>
      <c r="I771" s="444"/>
    </row>
    <row r="772" spans="1:9" s="445" customFormat="1" x14ac:dyDescent="0.25">
      <c r="A772" s="449"/>
      <c r="B772" s="447"/>
      <c r="C772" s="444"/>
      <c r="D772" s="444"/>
      <c r="E772" s="446"/>
      <c r="F772" s="444"/>
      <c r="H772" s="444"/>
      <c r="I772" s="444"/>
    </row>
    <row r="773" spans="1:9" s="445" customFormat="1" x14ac:dyDescent="0.25">
      <c r="A773" s="449"/>
      <c r="B773" s="447"/>
      <c r="C773" s="444"/>
      <c r="D773" s="444"/>
      <c r="E773" s="446"/>
      <c r="F773" s="444"/>
      <c r="H773" s="444"/>
      <c r="I773" s="444"/>
    </row>
    <row r="774" spans="1:9" s="445" customFormat="1" x14ac:dyDescent="0.25">
      <c r="A774" s="449"/>
      <c r="B774" s="447"/>
      <c r="C774" s="444"/>
      <c r="D774" s="444"/>
      <c r="E774" s="446"/>
      <c r="F774" s="444"/>
      <c r="H774" s="444"/>
      <c r="I774" s="444"/>
    </row>
    <row r="775" spans="1:9" s="445" customFormat="1" x14ac:dyDescent="0.25">
      <c r="A775" s="449"/>
      <c r="B775" s="447"/>
      <c r="C775" s="444"/>
      <c r="D775" s="444"/>
      <c r="E775" s="446"/>
      <c r="F775" s="444"/>
      <c r="H775" s="444"/>
      <c r="I775" s="444"/>
    </row>
    <row r="776" spans="1:9" s="445" customFormat="1" x14ac:dyDescent="0.25">
      <c r="A776" s="449"/>
      <c r="B776" s="447"/>
      <c r="C776" s="444"/>
      <c r="D776" s="444"/>
      <c r="E776" s="446"/>
      <c r="F776" s="444"/>
      <c r="H776" s="444"/>
      <c r="I776" s="444"/>
    </row>
    <row r="777" spans="1:9" s="445" customFormat="1" x14ac:dyDescent="0.25">
      <c r="A777" s="449"/>
      <c r="B777" s="447"/>
      <c r="C777" s="444"/>
      <c r="D777" s="444"/>
      <c r="E777" s="446"/>
      <c r="F777" s="444"/>
      <c r="H777" s="444"/>
      <c r="I777" s="444"/>
    </row>
    <row r="778" spans="1:9" s="445" customFormat="1" x14ac:dyDescent="0.25">
      <c r="A778" s="449"/>
      <c r="B778" s="447"/>
      <c r="C778" s="444"/>
      <c r="D778" s="444"/>
      <c r="E778" s="446"/>
      <c r="F778" s="444"/>
      <c r="H778" s="444"/>
      <c r="I778" s="444"/>
    </row>
    <row r="779" spans="1:9" s="445" customFormat="1" x14ac:dyDescent="0.25">
      <c r="A779" s="449"/>
      <c r="B779" s="447"/>
      <c r="C779" s="444"/>
      <c r="D779" s="444"/>
      <c r="E779" s="446"/>
      <c r="F779" s="444"/>
      <c r="H779" s="444"/>
      <c r="I779" s="444"/>
    </row>
    <row r="780" spans="1:9" s="445" customFormat="1" x14ac:dyDescent="0.25">
      <c r="A780" s="449"/>
      <c r="B780" s="447"/>
      <c r="C780" s="444"/>
      <c r="D780" s="444"/>
      <c r="E780" s="446"/>
      <c r="F780" s="444"/>
      <c r="H780" s="444"/>
      <c r="I780" s="444"/>
    </row>
    <row r="781" spans="1:9" s="445" customFormat="1" x14ac:dyDescent="0.25">
      <c r="A781" s="449"/>
      <c r="B781" s="447"/>
      <c r="C781" s="444"/>
      <c r="D781" s="444"/>
      <c r="E781" s="446"/>
      <c r="F781" s="444"/>
      <c r="H781" s="444"/>
      <c r="I781" s="444"/>
    </row>
    <row r="782" spans="1:9" s="445" customFormat="1" x14ac:dyDescent="0.25">
      <c r="A782" s="449"/>
      <c r="B782" s="447"/>
      <c r="C782" s="444"/>
      <c r="D782" s="444"/>
      <c r="E782" s="446"/>
      <c r="F782" s="444"/>
      <c r="H782" s="444"/>
      <c r="I782" s="444"/>
    </row>
    <row r="783" spans="1:9" s="445" customFormat="1" x14ac:dyDescent="0.25">
      <c r="A783" s="449"/>
      <c r="B783" s="447"/>
      <c r="C783" s="444"/>
      <c r="D783" s="444"/>
      <c r="E783" s="446"/>
      <c r="F783" s="444"/>
      <c r="H783" s="444"/>
      <c r="I783" s="444"/>
    </row>
    <row r="784" spans="1:9" s="445" customFormat="1" x14ac:dyDescent="0.25">
      <c r="A784" s="449"/>
      <c r="B784" s="447"/>
      <c r="C784" s="444"/>
      <c r="D784" s="444"/>
      <c r="E784" s="446"/>
      <c r="F784" s="444"/>
      <c r="H784" s="444"/>
      <c r="I784" s="444"/>
    </row>
    <row r="785" spans="1:9" s="445" customFormat="1" x14ac:dyDescent="0.25">
      <c r="A785" s="449"/>
      <c r="B785" s="447"/>
      <c r="C785" s="444"/>
      <c r="D785" s="444"/>
      <c r="E785" s="446"/>
      <c r="F785" s="444"/>
      <c r="H785" s="444"/>
      <c r="I785" s="444"/>
    </row>
    <row r="786" spans="1:9" s="445" customFormat="1" x14ac:dyDescent="0.25">
      <c r="A786" s="449"/>
      <c r="B786" s="447"/>
      <c r="C786" s="444"/>
      <c r="D786" s="444"/>
      <c r="E786" s="446"/>
      <c r="F786" s="444"/>
      <c r="H786" s="444"/>
      <c r="I786" s="444"/>
    </row>
    <row r="787" spans="1:9" s="445" customFormat="1" x14ac:dyDescent="0.25">
      <c r="A787" s="449"/>
      <c r="B787" s="447"/>
      <c r="C787" s="444"/>
      <c r="D787" s="444"/>
      <c r="E787" s="446"/>
      <c r="F787" s="444"/>
      <c r="H787" s="444"/>
      <c r="I787" s="444"/>
    </row>
    <row r="788" spans="1:9" s="445" customFormat="1" x14ac:dyDescent="0.25">
      <c r="A788" s="449"/>
      <c r="B788" s="447"/>
      <c r="C788" s="444"/>
      <c r="D788" s="444"/>
      <c r="E788" s="446"/>
      <c r="F788" s="444"/>
      <c r="H788" s="444"/>
      <c r="I788" s="444"/>
    </row>
    <row r="789" spans="1:9" s="445" customFormat="1" x14ac:dyDescent="0.25">
      <c r="A789" s="449"/>
      <c r="B789" s="447"/>
      <c r="C789" s="444"/>
      <c r="D789" s="444"/>
      <c r="E789" s="446"/>
      <c r="F789" s="444"/>
      <c r="H789" s="444"/>
      <c r="I789" s="444"/>
    </row>
  </sheetData>
  <sheetProtection algorithmName="SHA-512" hashValue="ho47wm+AJnvr0aYJDk5Ab7ISDPvF6eQnex6TlTjAvO0W2nf/kLJHb2IcaFl3B4JjRcEY1G5PgEKLmldtr4ju1A==" saltValue="G+fxAcvRGOEyUuqY1++uyQ==" spinCount="100000" sheet="1" objects="1" scenarios="1"/>
  <mergeCells count="1">
    <mergeCell ref="B1:F1"/>
  </mergeCells>
  <pageMargins left="0.78740157480314965" right="0.19685039370078741" top="0.59055118110236227" bottom="0.59055118110236227" header="0.11811023622047245" footer="0.11811023622047245"/>
  <pageSetup paperSize="9" scale="90" orientation="portrait" useFirstPageNumber="1" r:id="rId1"/>
  <headerFooter alignWithMargins="0">
    <oddHeader>&amp;C&amp;"Arial,Navadno"&amp;A</oddHeader>
    <oddFooter>&amp;C&amp;"Arial,Navadno"Stran &amp;P od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A860623762D8D42A82A81E3BF3BC857" ma:contentTypeVersion="8" ma:contentTypeDescription="Create a new document." ma:contentTypeScope="" ma:versionID="bc49b7b6c5f3215a2193b610bee3641f">
  <xsd:schema xmlns:xsd="http://www.w3.org/2001/XMLSchema" xmlns:xs="http://www.w3.org/2001/XMLSchema" xmlns:p="http://schemas.microsoft.com/office/2006/metadata/properties" xmlns:ns3="7838d5f6-e2ba-4421-88a9-57a50be323e5" targetNamespace="http://schemas.microsoft.com/office/2006/metadata/properties" ma:root="true" ma:fieldsID="ab2bbc655126211d59cca8a6908cd5b0" ns3:_="">
    <xsd:import namespace="7838d5f6-e2ba-4421-88a9-57a50be323e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38d5f6-e2ba-4421-88a9-57a50be323e5"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A58FC1F-CCFC-4E74-AF93-17E02ED72574}">
  <ds:schemaRefs>
    <ds:schemaRef ds:uri="http://schemas.microsoft.com/office/2006/documentManagement/types"/>
    <ds:schemaRef ds:uri="http://schemas.microsoft.com/office/2006/metadata/properties"/>
    <ds:schemaRef ds:uri="http://purl.org/dc/elements/1.1/"/>
    <ds:schemaRef ds:uri="7838d5f6-e2ba-4421-88a9-57a50be323e5"/>
    <ds:schemaRef ds:uri="http://schemas.openxmlformats.org/package/2006/metadata/core-properties"/>
    <ds:schemaRef ds:uri="http://purl.org/dc/terms/"/>
    <ds:schemaRef ds:uri="http://purl.org/dc/dcmitype/"/>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A8713CDF-BB44-4661-A887-CDEAF2C8F912}">
  <ds:schemaRefs>
    <ds:schemaRef ds:uri="http://schemas.microsoft.com/sharepoint/v3/contenttype/forms"/>
  </ds:schemaRefs>
</ds:datastoreItem>
</file>

<file path=customXml/itemProps3.xml><?xml version="1.0" encoding="utf-8"?>
<ds:datastoreItem xmlns:ds="http://schemas.openxmlformats.org/officeDocument/2006/customXml" ds:itemID="{1096A257-5F9B-4842-AA25-22321B773E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38d5f6-e2ba-4421-88a9-57a50be323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9</vt:i4>
      </vt:variant>
    </vt:vector>
  </HeadingPairs>
  <TitlesOfParts>
    <vt:vector size="21" baseType="lpstr">
      <vt:lpstr>SKLOP1 in SKLOP2 -REKAP</vt:lpstr>
      <vt:lpstr>SKLOP1- Rekapitulacija</vt:lpstr>
      <vt:lpstr>SKLOP1- GO dela</vt:lpstr>
      <vt:lpstr>SKLOP1- EI dela</vt:lpstr>
      <vt:lpstr>SKLOP1- SI dela</vt:lpstr>
      <vt:lpstr>SKLOP1- Ostalo</vt:lpstr>
      <vt:lpstr>SKLOP2- Rekapitulacija</vt:lpstr>
      <vt:lpstr>SKLOP2- GO dela</vt:lpstr>
      <vt:lpstr>SKLOP2- Elektroinstalacije</vt:lpstr>
      <vt:lpstr>SKLOP2- Ostalo</vt:lpstr>
      <vt:lpstr>zahteve_GO</vt:lpstr>
      <vt:lpstr>splošno-hidrl</vt:lpstr>
      <vt:lpstr>'SKLOP1- EI dela'!Print_Area</vt:lpstr>
      <vt:lpstr>'SKLOP1- GO dela'!Print_Area</vt:lpstr>
      <vt:lpstr>'SKLOP1 in SKLOP2 -REKAP'!Print_Area</vt:lpstr>
      <vt:lpstr>'SKLOP1- SI dela'!Print_Area</vt:lpstr>
      <vt:lpstr>'SKLOP2- Elektroinstalacije'!Print_Area</vt:lpstr>
      <vt:lpstr>'SKLOP2- GO dela'!Print_Area</vt:lpstr>
      <vt:lpstr>'SKLOP2- Rekapitulacija'!Print_Area</vt:lpstr>
      <vt:lpstr>zahteve_GO!Print_Area</vt:lpstr>
      <vt:lpstr>'SKLOP2- GO dela'!Print_Titles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Merkuža Marta</dc:creator>
  <cp:lastModifiedBy>Lipanje Igor</cp:lastModifiedBy>
  <cp:lastPrinted>2021-01-07T14:44:01Z</cp:lastPrinted>
  <dcterms:created xsi:type="dcterms:W3CDTF">2019-11-20T06:32:25Z</dcterms:created>
  <dcterms:modified xsi:type="dcterms:W3CDTF">2021-01-18T11:19:09Z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0x0101002A860623762D8D42A82A81E3BF3BC857</vt:lpwstr>
  </property>
</Properties>
</file>