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Z:\Področje nabave\Hrovat Katarina\rd\"/>
    </mc:Choice>
  </mc:AlternateContent>
  <xr:revisionPtr revIDLastSave="0" documentId="13_ncr:1_{00068833-EFFB-4B78-A3E8-975C1913E600}" xr6:coauthVersionLast="45" xr6:coauthVersionMax="45" xr10:uidLastSave="{00000000-0000-0000-0000-000000000000}"/>
  <bookViews>
    <workbookView xWindow="-120" yWindow="-120" windowWidth="29040" windowHeight="15840" activeTab="3" xr2:uid="{00000000-000D-0000-FFFF-FFFF00000000}"/>
  </bookViews>
  <sheets>
    <sheet name="SKUPNA REKAPITULACIJA" sheetId="4" r:id="rId1"/>
    <sheet name="2.1 GRADBENA DELA" sheetId="12" r:id="rId2"/>
    <sheet name="2.2 OBRTNIŠKA DELA" sheetId="13" r:id="rId3"/>
    <sheet name="SPLOŠNO EI" sheetId="14" r:id="rId4"/>
    <sheet name="3.1 ELEKTRIČNE INŠTALACIJE" sheetId="15" r:id="rId5"/>
    <sheet name="SPLOŠNO SI" sheetId="5" r:id="rId6"/>
    <sheet name="4 STROJNE INSTALACIJE" sheetId="1" r:id="rId7"/>
  </sheets>
  <externalReferences>
    <externalReference r:id="rId8"/>
    <externalReference r:id="rId9"/>
  </externalReferences>
  <definedNames>
    <definedName name="A">#REF!</definedName>
    <definedName name="b">#REF!</definedName>
    <definedName name="CENA" localSheetId="1">#REF!</definedName>
    <definedName name="CENA" localSheetId="2">#REF!</definedName>
    <definedName name="CENA" localSheetId="4">#REF!</definedName>
    <definedName name="CENA">#REF!</definedName>
    <definedName name="elektro">#REF!</definedName>
    <definedName name="indeks" localSheetId="1">#REF!</definedName>
    <definedName name="indeks" localSheetId="2">#REF!</definedName>
    <definedName name="indeks" localSheetId="4">#REF!</definedName>
    <definedName name="indeks">#REF!</definedName>
    <definedName name="indeks2" localSheetId="1">#REF!</definedName>
    <definedName name="indeks2" localSheetId="2">#REF!</definedName>
    <definedName name="indeks2" localSheetId="4">#REF!</definedName>
    <definedName name="indeks2">#REF!</definedName>
    <definedName name="KOLIC" localSheetId="1">#REF!</definedName>
    <definedName name="KOLIC" localSheetId="2">#REF!</definedName>
    <definedName name="KOLIC" localSheetId="4">#REF!</definedName>
    <definedName name="KOLIC">#REF!</definedName>
    <definedName name="OOO" localSheetId="1">#REF!</definedName>
    <definedName name="OOO" localSheetId="2">#REF!</definedName>
    <definedName name="OOO" localSheetId="4">#REF!</definedName>
    <definedName name="OOO">#REF!</definedName>
    <definedName name="_xlnm.Print_Area" localSheetId="1">'2.1 GRADBENA DELA'!$A$1:$F$111</definedName>
    <definedName name="_xlnm.Print_Area" localSheetId="2">'2.2 OBRTNIŠKA DELA'!$A$1:$F$17</definedName>
    <definedName name="_xlnm.Print_Area" localSheetId="4">'3.1 ELEKTRIČNE INŠTALACIJE'!$A$1:$F$93</definedName>
    <definedName name="_xlnm.Print_Titles" localSheetId="1">'2.1 GRADBENA DELA'!$13:$13</definedName>
    <definedName name="_xlnm.Print_Titles" localSheetId="2">'2.2 OBRTNIŠKA DELA'!$1:$1</definedName>
    <definedName name="_xlnm.Print_Titles" localSheetId="4">'3.1 ELEKTRIČNE INŠTALACIJE'!$8:$8</definedName>
    <definedName name="_xlnm.Print_Titles" localSheetId="6">'4 STROJNE INSTALACIJE'!$11:$11</definedName>
    <definedName name="Splošno2">#REF!</definedName>
    <definedName name="vv">[1]Rekapitulacija!$D$40</definedName>
  </definedNames>
  <calcPr calcId="191029"/>
  <customWorkbookViews>
    <customWorkbookView name="Petrol" guid="{027941D4-C93F-47C7-B32A-54A69913C594}" xWindow="9" yWindow="31" windowWidth="941" windowHeight="93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12" l="1"/>
  <c r="B12" i="4"/>
  <c r="B11" i="4"/>
  <c r="E12" i="4"/>
  <c r="C12" i="4"/>
  <c r="F6" i="12"/>
  <c r="E11" i="4"/>
  <c r="C11" i="4"/>
  <c r="F407" i="1" l="1"/>
  <c r="F404" i="1"/>
  <c r="F401" i="1"/>
  <c r="F398" i="1"/>
  <c r="F392" i="1"/>
  <c r="F385" i="1"/>
  <c r="F382" i="1"/>
  <c r="F381" i="1"/>
  <c r="F377" i="1"/>
  <c r="F374" i="1"/>
  <c r="F371" i="1"/>
  <c r="F362" i="1"/>
  <c r="F358" i="1"/>
  <c r="F354" i="1"/>
  <c r="F349" i="1"/>
  <c r="F326" i="1"/>
  <c r="F303" i="1"/>
  <c r="F291" i="1"/>
  <c r="F273" i="1"/>
  <c r="F161" i="1"/>
  <c r="F148" i="1"/>
  <c r="F145" i="1"/>
  <c r="F142" i="1"/>
  <c r="F139" i="1"/>
  <c r="F136" i="1"/>
  <c r="F133" i="1"/>
  <c r="F130" i="1"/>
  <c r="F127" i="1"/>
  <c r="F124" i="1"/>
  <c r="F121" i="1"/>
  <c r="F117" i="1"/>
  <c r="F112" i="1"/>
  <c r="F108" i="1"/>
  <c r="F90" i="1"/>
  <c r="F86" i="1"/>
  <c r="F82" i="1"/>
  <c r="F78" i="1"/>
  <c r="F55" i="1"/>
  <c r="F56" i="1"/>
  <c r="F57" i="1"/>
  <c r="F58" i="1"/>
  <c r="F54" i="1"/>
  <c r="F46" i="1"/>
  <c r="F39" i="1"/>
  <c r="F36" i="1"/>
  <c r="F35" i="1"/>
  <c r="F31" i="1"/>
  <c r="F27" i="1"/>
  <c r="F23" i="1"/>
  <c r="F20" i="1"/>
  <c r="F16" i="1"/>
  <c r="F13" i="1"/>
  <c r="F88" i="15"/>
  <c r="F85" i="15"/>
  <c r="F82" i="15"/>
  <c r="F79" i="15"/>
  <c r="F75" i="15"/>
  <c r="F71" i="15"/>
  <c r="F70" i="15"/>
  <c r="F64" i="15"/>
  <c r="F65" i="15"/>
  <c r="F66" i="15"/>
  <c r="F63" i="15"/>
  <c r="F59" i="15"/>
  <c r="F58" i="15"/>
  <c r="F54" i="15"/>
  <c r="F53" i="15"/>
  <c r="F49" i="15"/>
  <c r="F48" i="15"/>
  <c r="F42" i="15"/>
  <c r="F43" i="15"/>
  <c r="F44" i="15"/>
  <c r="F41" i="15"/>
  <c r="F37" i="15"/>
  <c r="F34" i="15"/>
  <c r="F31" i="15"/>
  <c r="F23" i="15"/>
  <c r="F16" i="15"/>
  <c r="F11" i="13"/>
  <c r="F6" i="13"/>
  <c r="F105" i="12"/>
  <c r="F109" i="12" s="1"/>
  <c r="F102" i="12"/>
  <c r="F99" i="12"/>
  <c r="F96" i="12"/>
  <c r="F93" i="12"/>
  <c r="F90" i="12"/>
  <c r="F81" i="12"/>
  <c r="F72" i="12"/>
  <c r="F69" i="12"/>
  <c r="F66" i="12"/>
  <c r="F57" i="12"/>
  <c r="F54" i="12"/>
  <c r="F51" i="12"/>
  <c r="F48" i="12"/>
  <c r="F38" i="12"/>
  <c r="F35" i="12"/>
  <c r="F32" i="12"/>
  <c r="F23" i="12"/>
  <c r="F21" i="12"/>
  <c r="F18" i="12"/>
  <c r="C24" i="4"/>
  <c r="B24" i="4"/>
  <c r="C23" i="4"/>
  <c r="B23" i="4"/>
  <c r="C21" i="4"/>
  <c r="B21" i="4"/>
  <c r="A161" i="1"/>
  <c r="A165" i="1" s="1"/>
  <c r="A408" i="1"/>
  <c r="A26" i="15"/>
  <c r="A19" i="15"/>
  <c r="A13" i="15"/>
  <c r="B5" i="15"/>
  <c r="A5" i="15"/>
  <c r="F411" i="1" l="1"/>
  <c r="F6" i="1" s="1"/>
  <c r="E25" i="4" s="1"/>
  <c r="F153" i="1"/>
  <c r="F91" i="15"/>
  <c r="F5" i="15" s="1"/>
  <c r="E21" i="4" s="1"/>
  <c r="A277" i="1"/>
  <c r="A37" i="15"/>
  <c r="A40" i="15" s="1"/>
  <c r="A34" i="15"/>
  <c r="A294" i="1" l="1"/>
  <c r="A47" i="15"/>
  <c r="A52" i="15" s="1"/>
  <c r="A306" i="1" l="1"/>
  <c r="A57" i="15"/>
  <c r="A329" i="1" l="1"/>
  <c r="A352" i="1" s="1"/>
  <c r="A357" i="1" s="1"/>
  <c r="A62" i="15"/>
  <c r="A69" i="15"/>
  <c r="A78" i="15" s="1"/>
  <c r="A74" i="15"/>
  <c r="A361" i="1" l="1"/>
  <c r="A82" i="15"/>
  <c r="A85" i="15" s="1"/>
  <c r="A365" i="1" l="1"/>
  <c r="A374" i="1" s="1"/>
  <c r="A377" i="1" s="1"/>
  <c r="A380" i="1" s="1"/>
  <c r="A385" i="1" s="1"/>
  <c r="A388" i="1" s="1"/>
  <c r="A394" i="1" s="1"/>
  <c r="A401" i="1" s="1"/>
  <c r="A404" i="1" s="1"/>
  <c r="A407" i="1" s="1"/>
  <c r="A88" i="15"/>
  <c r="B6" i="12" l="1"/>
  <c r="A6" i="12"/>
  <c r="F42" i="12" l="1"/>
  <c r="A18" i="12" l="1"/>
  <c r="B5" i="12"/>
  <c r="A5" i="12"/>
  <c r="F26" i="12" l="1"/>
  <c r="A21" i="12"/>
  <c r="A23" i="12" s="1"/>
  <c r="C25" i="4"/>
  <c r="B25" i="4"/>
  <c r="C19" i="4"/>
  <c r="B19" i="4"/>
  <c r="C18" i="4"/>
  <c r="B18" i="4"/>
  <c r="C10" i="4"/>
  <c r="B10" i="4"/>
  <c r="B10" i="12"/>
  <c r="C16" i="4" s="1"/>
  <c r="A10" i="12"/>
  <c r="B16" i="4" s="1"/>
  <c r="B9" i="12"/>
  <c r="C15" i="4" s="1"/>
  <c r="A9" i="12"/>
  <c r="B15" i="4" s="1"/>
  <c r="B8" i="12"/>
  <c r="C14" i="4" s="1"/>
  <c r="A8" i="12"/>
  <c r="B14" i="4" s="1"/>
  <c r="B7" i="12"/>
  <c r="C13" i="4" s="1"/>
  <c r="A7" i="12"/>
  <c r="B13" i="4" s="1"/>
  <c r="A32" i="12" l="1"/>
  <c r="A35" i="12" s="1"/>
  <c r="F75" i="12"/>
  <c r="F60" i="12"/>
  <c r="A38" i="12" l="1"/>
  <c r="A48" i="12" l="1"/>
  <c r="A51" i="12" l="1"/>
  <c r="A54" i="12" s="1"/>
  <c r="A57" i="12" s="1"/>
  <c r="F15" i="13"/>
  <c r="E19" i="4" s="1"/>
  <c r="A6" i="13"/>
  <c r="A11" i="13" s="1"/>
  <c r="F84" i="12"/>
  <c r="F9" i="12" s="1"/>
  <c r="E15" i="4" s="1"/>
  <c r="F10" i="12" l="1"/>
  <c r="E16" i="4" s="1"/>
  <c r="F7" i="12"/>
  <c r="E13" i="4" s="1"/>
  <c r="F8" i="12"/>
  <c r="E14" i="4" s="1"/>
  <c r="F5" i="1" l="1"/>
  <c r="E24" i="4" s="1"/>
  <c r="E27" i="4" s="1"/>
  <c r="E29" i="4" s="1"/>
  <c r="A13" i="1" l="1"/>
  <c r="A16" i="1" l="1"/>
  <c r="A20" i="1" l="1"/>
  <c r="A23" i="1" l="1"/>
  <c r="A26" i="1" l="1"/>
  <c r="A30" i="1" s="1"/>
  <c r="A34" i="1" l="1"/>
  <c r="A39" i="1" l="1"/>
  <c r="A42" i="1" l="1"/>
  <c r="A49" i="1" s="1"/>
  <c r="A63" i="1" s="1"/>
  <c r="A93" i="1" l="1"/>
  <c r="A115" i="1" l="1"/>
  <c r="A66" i="12"/>
  <c r="A120" i="1" l="1"/>
  <c r="A124" i="1" s="1"/>
  <c r="A69" i="12"/>
  <c r="A72" i="12" s="1"/>
  <c r="A127" i="1" l="1"/>
  <c r="A130" i="1" s="1"/>
  <c r="A133" i="1" s="1"/>
  <c r="A136" i="1" s="1"/>
  <c r="A139" i="1" s="1"/>
  <c r="A81" i="12"/>
  <c r="A90" i="12" s="1"/>
  <c r="A93" i="12" s="1"/>
  <c r="A142" i="1" l="1"/>
  <c r="A145" i="1" s="1"/>
  <c r="A148" i="1" s="1"/>
  <c r="A96" i="12"/>
  <c r="A99" i="12" s="1"/>
  <c r="A102" i="12" s="1"/>
  <c r="A105" i="12" s="1"/>
</calcChain>
</file>

<file path=xl/sharedStrings.xml><?xml version="1.0" encoding="utf-8"?>
<sst xmlns="http://schemas.openxmlformats.org/spreadsheetml/2006/main" count="759" uniqueCount="460">
  <si>
    <t>Opis materiala in del</t>
  </si>
  <si>
    <t xml:space="preserve">Količina </t>
  </si>
  <si>
    <t>Merska 
enota</t>
  </si>
  <si>
    <t>Zap. št.</t>
  </si>
  <si>
    <t>Investitor :</t>
  </si>
  <si>
    <t>Objekt :</t>
  </si>
  <si>
    <t>GLAVNA REKAPITULACIJA</t>
  </si>
  <si>
    <t>Vsi elementi vodovoda in vertikalne kanalizacije morajo biti izdelani strokovno in kvalitetno po detajlih in iz materiala kot je navedeno v opisu.</t>
  </si>
  <si>
    <t>Pred dobavo sanitarnih elementov in njihovo montažo je potrebno vse tipe sanitarnih elementov uskladiti z željami investitorja ali arhitekta in jih uskladiti s projektom notranje opreme.</t>
  </si>
  <si>
    <t>Vsa vgrajena oprema in instalacije na objektu je do prevzema s strani investitorja (pooblaščene osebe) v lasti izvajalca.</t>
  </si>
  <si>
    <t xml:space="preserve">Pri tem morajo biti podani tehnični podatki in risbe povsem usklajeni z zahtevanim obsegom in se morajo povsem nanašati na natančno ponujeni tip in velikost ter ne samo na vrsto opreme (enostavne fotokopije iz generalnega kataloga proizvajalcev v namen potjevanja opreme niso sprejemljive). </t>
  </si>
  <si>
    <t xml:space="preserve">Dobava in postavitev opreme in sistemov se izvede po priloženi dokumentaciji, načrtih in tekstualnem delu, ki se dopolnijo s podrobnejšimi risbami posameznih izbranih dobaviteljev opreme. </t>
  </si>
  <si>
    <t xml:space="preserve">lzvajalec mora predvidena dela izvesti v zahtevani kvaliteti in lahko vgrajuje samo materiale in opremo, ki ima ustrezne ateste in certifikate (potrdila o skladnosti) ter je potrjena tudi s strani predstavnika investitorja. </t>
  </si>
  <si>
    <t xml:space="preserve">Prav tako se mora držati navodil proizvajalca opreme za postavitev te oprerne in sicer tako, da se po izvedbi zagonov pridobi dogovorjena garancija. </t>
  </si>
  <si>
    <t>Vgrajena oprema in material mora biti do dobave neuporabljena, nova in opremljena z zahtevano dokazno dokumentacijo.</t>
  </si>
  <si>
    <t xml:space="preserve">Izvajalec je dolžan izvesti preizkusni pogon posameznih sistemov po opravljeni izvedbi, tlačnemu preizkusu, dezinfekciji sitemov in in pisnem obvestilu investitorju, da je sistem pripravljen za preizkusni pogon. </t>
  </si>
  <si>
    <t xml:space="preserve">Preizkusni pogon se izvrši v sodelovanju z predstavniki tehničnih služb, poblaščenim serviserjem vgrajenih naprav, izvajalcem električnih napeljav, CNS in investitorjem po načinu, ki ga določa izvajalska pogodba (standard) oziroma jo predstavi investitor. </t>
  </si>
  <si>
    <t xml:space="preserve">Podroben tehnični opis opreme in elementov z jasno navedenimi robnimi pogoji je podan v nadaljevanju. Negativna odstopanja od razpisanih tehničnih zmogljivosti, učinkovitosti in kakovosti strojne opreme, materiala in del niso sprejemljiva, saj se razpisane obravnavajo kot najmanjše potrebne.  </t>
  </si>
  <si>
    <t>Vsi jekleni elementi (četudi ni v načrtu ali popisu GOI del posebej označeno) morajo biti primerno protikorozijsko zaščiteni (vroče cinkanje in barvanje v RAL po izboru odg. proj. arhitekture ali drugo zahtevano zaščito za jeklene konstrukcije) tako, da je zagotovljen garancijski rok in življenjska doba, ki jo zahteva investitor.</t>
  </si>
  <si>
    <t>Vse vrednosti instalacijskih del v ponudbi, četudi ni to posebej označeno ali navedeno v popisu GOI del, morajo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instalacijskimi vodi, izdelava vseh vrst ojačitev konstrukcij in podobna dela, ki zagotavljajo kakovostno vgradnjo vseh vrst instalacijskih vodov in niso posebej navedena v popisu GOI del. V ponudbi morajo biti upoštevana vsa drobna strojna in elektro instalacijska dela in transporti. Skupna ponudbena vrednost mora vključevati vse stroške morebitnega sušenja in gretja objekta konstrukcij, tlakov ali estrihov.</t>
  </si>
  <si>
    <t xml:space="preserve">ENOTNA CENA MORA VSEBOVATI: </t>
  </si>
  <si>
    <t>-</t>
  </si>
  <si>
    <t>vsa potrebna pripravljalna dela</t>
  </si>
  <si>
    <t>vse potrebne transporte, notranje in zunanje</t>
  </si>
  <si>
    <t xml:space="preserve">vse potrebno delo </t>
  </si>
  <si>
    <t>vsa potrebna pomožna sredstva za vgrajevanje na objektu kot so lestve, odri in podobno</t>
  </si>
  <si>
    <t>usklajevanje z osnovnim načrtom in posvetovanje s projektantom, nadzornikom, investitorjem, naročnikom</t>
  </si>
  <si>
    <t>terminsko usklajevanje del z ostalimi izvajalci na objektu</t>
  </si>
  <si>
    <t>plačilo komunalnega prispevka za stalno mestno deponijo odpadnega materiala</t>
  </si>
  <si>
    <t xml:space="preserve">vsa potrebna higijensko tehnična preventivna zaščita delavcev na gradbišču </t>
  </si>
  <si>
    <t>merjenje na objektu</t>
  </si>
  <si>
    <t>skladiščenje materiala na gradbišču</t>
  </si>
  <si>
    <t>preizkušanje kvalitete za vse materiale, ki se vgrajujejo in dokazovanje kvalitete z atesti</t>
  </si>
  <si>
    <t>popravilo eventuelno povzročene škode ostalim izvajalcem na gradbišču</t>
  </si>
  <si>
    <t>vse potrebne zaščitne premaze</t>
  </si>
  <si>
    <t>merjenje na objektu, pred pričetkom izdelave posameznih elementov</t>
  </si>
  <si>
    <t>popravilo nekvalitetno izvedenih del oziroma zamenjava elementov</t>
  </si>
  <si>
    <t>izdelava tehnoloških risb za proizvodnjo s potrebnimi detajli</t>
  </si>
  <si>
    <t xml:space="preserve">izdelava in izrez odprtin za vgradnjo inštalacijskih in drugih elementov </t>
  </si>
  <si>
    <t>izdelava vseh izračunov vezanih na izdelavo elementov, potrebnih za doseganje predpisanih zahtev</t>
  </si>
  <si>
    <t xml:space="preserve">priprava podatkov za izdelavo PID dokumentacije </t>
  </si>
  <si>
    <t xml:space="preserve">tlačni preizkus vodovodne instalacije s hladnim vodnim tlakom 12 bar ali 1,5x maksimalnega tlaka, za vodovodno instalacijo, ki bo po preizkusu takoj prešla v uporabo, po standardu SIST EN 805 </t>
  </si>
  <si>
    <t xml:space="preserve">tlačni preizkus vodovodne instalacije z inertnim plinom, za vodovodno instalacijo, ki po preizkusu NE bo takoj prišla v uporabo </t>
  </si>
  <si>
    <t xml:space="preserve">prenos, spuščanje in polaganje vodovodnih cevi, fazonskih kosov in armatur za zunanji vodovod v pripravljen jarek, ter poravnavanje v vertikalni in horizontalni smeri </t>
  </si>
  <si>
    <t xml:space="preserve">deponija vodovodnih in kanaizacijskih cevi, sanitarnih elementov vključno z zavarovanjem materiala </t>
  </si>
  <si>
    <t>PREZRAČEVALNI SISTEMI</t>
  </si>
  <si>
    <t>kom</t>
  </si>
  <si>
    <t>Vgrajeni material mora po kvaliteti ustrezati veljavnim tehničnim predpisom in normam.</t>
  </si>
  <si>
    <t>Izvajalec je dolžan imeti znanja, ki so predpisano zahtevana v 77. členu ZGO-1 in tam opredeljena skozi obvezni delovodski in mojstrski izpit, iz česar izhaja, da je strokovno usposobljena oseba za posamezno vrsto inštalacije in pozna vse potrebne standardne izvedbene detajle.</t>
  </si>
  <si>
    <t xml:space="preserve">Pred pričetkom del mora izvajalec del pripraviti in predati tehnične predloge ponujene strojne opreme v potrditev, ki zajemajo vse iz popisa zahtevane tehnične podatke, tovarniške risbe postavitve in dokazila s potrdili o ustreznosti. </t>
  </si>
  <si>
    <t>V času preskusa mora sistem obratovati s predvidemini zahtevami glede pretoka in tlaka v omrežju sanitarne kot hidrantne vode.</t>
  </si>
  <si>
    <t>Obvezno sodelovanje vseh izvajalcev na validaciji funkcionalnem testiranju s sistemskimi integratorji.</t>
  </si>
  <si>
    <t xml:space="preserve">Vsi tipi izdelkov - trgovska imena in proizvajalci navedeni v popisu del in materiala so omenjeni izključno zaradi natančnega definiranja tehničnih karakteristik, standardov in predpisov po katerih so izdelani, certifikatov ter atestov, ki jih imajo z namenom natančneje opredeliti tehnične zahteve in postopke izdelave za podobne izdelke, ki jih nudi izvajalec del. Možno je ponuditi kvalitetno enakovredne ali boljše izdelke različnih proizvajalcev od navedenih. Posebno pozornost posvetiti gabaritom alternativno ponujene opreme. </t>
  </si>
  <si>
    <t>Stroške preverjanja ustreznosti in preprojektiranja načrtov zaradi zamenjave opreme nosi izvajalec del, ki je zamenjavo opreme ponudil.</t>
  </si>
  <si>
    <t xml:space="preserve">Popis je veljaven le v kombinaciji z vsemi grafičnimi prilogami, risbami, načrti, tehničnim poročilom, sestavami konstrukcij, geomehanskim oziroma geološkim poročilom in ostalimi sestavinami PGD in PZI projekta. Natančnejši opisi, način in kvaliteta izdelave, barve, velikost elementov, načini pritrjevanja, načini stikovanja z ostalimi elementi objekta, morebitna požarna varnost konstrukcij ali gradbenih elementov in podobno so razvidni iz prej naštetih sestavin PGD in PZI projekta. </t>
  </si>
  <si>
    <t>Ponudba mora vsebovati ves pritrdilni, vezni, spojni, tesnilni, nosilni, izolativni material in ustrezne podkostrukcije, dobavo in vgradnjo zaključnih profilov, pločevin in kotnikov, izdelavo vseh potrebnih podkonstrukcij, dodatnega izsekavanja AB in zidanih sten, ponovnega odpiranja montažnih sten in podobna dela potrebna za vgradnjo posameznega elementa objekta, izvedbo vseh drobnih gradbenih, obrtniških in instalacijskih del ter ostalega, če tudi to ni neposredno navedeno v popisu GOI del, a je kljub temu razvidno iz grafičnih prilog in ostalih prej naštetih sestavnih delov PGD in PZI projekta.</t>
  </si>
  <si>
    <t>Nujna je tudi kombinacija popisa s požarnim elaboratom, ki opredeljuje požarno varnost posameznih konstrukcij in gradbenih elementov objekta. Obvezno je upoštevati vse zahteve iz študije požarne varnosti. Ponudba, ki se sklicuje zgolj na tekstualni del popisa ni veljavna oziroma je nepopolna in nepravilna. Z oddajo ponudbe vsak ponudnik izjavlja, da je skrbno preučil vse prej omenjene sestavne dele PGD in PZI projekta in da je v skupno vrednost vključil vsa dodatna, nepredvidena in presežna dela ter material, ki zagotavljajo popolno, zaključeno in celostno izvedbo objekta, ki ga obravnava projekt  kot tudi vsa dela, ki niso neposredno opisana ali našteta v tekstualnem delu popisa, a so kljub temu razvidna iz grafičnih prilog in ostalih prej naštetih sestavnih delov PGD in PZI projekta.</t>
  </si>
  <si>
    <t>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t>
  </si>
  <si>
    <t>Pred oddajo ponudbe je izvajalec dolžen izvesti ogled objekta skupaj z vzdrževalno službo investitorja in točno definirati potrebna vzdrževalna dela na obstoječih instalacijah.</t>
  </si>
  <si>
    <t>čiščenje prostorov po končanih delih in odvoz odpadnega meteriala na stalno mestno deponijo. Evidenčne liste dostave opreme na deponijo nujno predati naročniku del.</t>
  </si>
  <si>
    <t>izdelavo vseh potrebnih detajlov in dopolnilnih del, katera je potrebno izvesti za dokončanje posameznih del, tudi če potrebni detajli niso podrobno navedeni in opisani v popisu del, in so ta dopolnila nujna za pravilno funkcioniranje posameznih sistemov in elementov na obravnavanem objektu.</t>
  </si>
  <si>
    <t>ves potrebni glavni, pomožni, pritrdilni, nosilni, izolativni, tesnilni in vezni material ter električni kabli in potrebni elektro material za priključitev elementov (klimatov, obtočne črpalke, mešalni ventili, temperaturna tipala, senzorji, ...) na električno in signalno omrežje</t>
  </si>
  <si>
    <t xml:space="preserve">izpiranje/izpihovanje cevovodov, tlačni preizkus, meritve, regulacija sistema, zagon, poskusno obratovanje </t>
  </si>
  <si>
    <t>dezinfekcija celotnega cevovoda z ustreznim sredstvom z izdelavo bateriološke analize s poročilom v pooblaščenem inštitutu</t>
  </si>
  <si>
    <t xml:space="preserve">tlačni preizkus ogrevalnega sistema po DIN 18380, vključno s potrebnim materialom (čepi), ter izdelavo pisnega poročila o uspešno opravljenem tlačnem preizkusu. Navodila v tehničnem poročilu.  </t>
  </si>
  <si>
    <t>gradbena pomoč in nadzorovanje izdelave izkopa za polaganje novih zunanjih vodovodnih cevi, niveliranje dna jarka, zasipanje v plasteh, polaganje opozorilnega traku (gradbena dela so zajeti v gradbenih delih in niso predmet tega projekta)</t>
  </si>
  <si>
    <t>grelni preizkus ogrevalnega sistema za ugotavljanje doseganja projektnih temperatur po posameznih prostorih</t>
  </si>
  <si>
    <t>šolanje vzdrževalcev s strani pooblaščenih serviserjev in dobaviteljev naprav za manjša popravila oz. vzdrževanja vgrajenih armatur, prezraćčevalnih naprav, ogrevalnih naprav, …</t>
  </si>
  <si>
    <t xml:space="preserve">praznjenje in polnjenje cevovodov potrebnih za izvedbo del </t>
  </si>
  <si>
    <t>Nobeno naročilo ponujene opreme ne more biti sprovedeno, dokler ni s strani investitorja pooblaščen(e)ih oseb(e) izvedena preverba ustreznosti in ta tudi pisno potrjena.</t>
  </si>
  <si>
    <t>m</t>
  </si>
  <si>
    <t>Navojna krogelna pipa.</t>
  </si>
  <si>
    <t>Ocena režijskih KV ur. Obračun po dejanskih stroških.</t>
  </si>
  <si>
    <t>kg</t>
  </si>
  <si>
    <t>ur</t>
  </si>
  <si>
    <t>kpl</t>
  </si>
  <si>
    <t xml:space="preserve">Cena/enoto </t>
  </si>
  <si>
    <t xml:space="preserve">Cena skupaj </t>
  </si>
  <si>
    <t>GRADBENA DELA</t>
  </si>
  <si>
    <t>ZEMELJSKA DELA</t>
  </si>
  <si>
    <t>m3</t>
  </si>
  <si>
    <t>m2</t>
  </si>
  <si>
    <t>BETONSKA DELA</t>
  </si>
  <si>
    <t>OPAŽARSKA DELA</t>
  </si>
  <si>
    <t>ZIDARSKA DELA</t>
  </si>
  <si>
    <t>Beljenje površin kjer so potekala dela in na novih površinah. Beljenje s pralno barvo 3* barva po izbiri investitorja.</t>
  </si>
  <si>
    <t>Razna režijska dela kot je pomoč obrtnikom in inštalaterjem, druga drobna gradbena dela. Ureditev zelenice (razgrinjanje, humuziranje...) po zaključku del in ostalo. Ocena KV ur. Obračun po dejansko  porabljenem času.</t>
  </si>
  <si>
    <t xml:space="preserve">Nakladanje in odnos odpadnega materiala na gradbiščno začasno deponijo in odvoz le tega na predpisano mestno deponijo, komplet s plačilom vseh taks in dajatev.  Izvajalec mora za ves odpadni material predložiti evidenčne liste o oddaji odpadnega materiala na za to primerno deponijo. </t>
  </si>
  <si>
    <t>OBRTNIŠKA DELA</t>
  </si>
  <si>
    <t>KLJUČAVNIČARSKA DELA</t>
  </si>
  <si>
    <t>Dobava in montaža zunanje ograje višine 2,00 m1.</t>
  </si>
  <si>
    <t>Dobava in vgradnja ograje iz žičnih panelov tip AXIS C (sistem DIRICKX ali EUROFENCE) pritjeni na stebričke tip AXIS na medosni razdalji cca 2,50 m1.</t>
  </si>
  <si>
    <t>V ceni upoštevati tudi izvedbo lukenj za stebre ograje v novo izvedeno talno ploščo, komlet z zalivanjem le teh in vsemi deli.</t>
  </si>
  <si>
    <t>Maksimalna temperatura: 95°C, maksimalni trajni obratovalni tlak: 10 barov pri trajni obratovalni temperaturi 70°C, komplet s fazoni, spojnim, tesnilnim in pritrdilnim materialom.</t>
  </si>
  <si>
    <t>Dodatno izolirana z izolacijskimi cevaki z obojestransko parozaporno izolacijo iz sintetičnega kavčuka oz. elastomerne pene s koeficientom prehoda λ&lt;0,034 W/m°K pri 0°C in upornostjo proti difuziji vodne pare μ&gt;10000, samougasljiva, stopnja zadimljenosti s2 po DIN EN 13501.</t>
  </si>
  <si>
    <t>debelina izolacije (glej prilogo):</t>
  </si>
  <si>
    <t>DN 15 (d 20×2,25)</t>
  </si>
  <si>
    <t>Instalacija vodena na prostem.</t>
  </si>
  <si>
    <t>DN 20 PN10</t>
  </si>
  <si>
    <t>DN 40 PN10</t>
  </si>
  <si>
    <t>Navojni lovilec nesnage z magnetnim vložkom.</t>
  </si>
  <si>
    <t>Materiali:</t>
  </si>
  <si>
    <t>Naprava je znotraj popolnoma gladka in ima vsa potrebna posluževalna vrata ali posluževalne pokrove za dostop do funkcijskih elementov znotraj ohišja. Po obodu le teh pa je nameščen gumijasti tesnilni profil kvalitete EPDM. Vrata so na okvir pritrjena s tečaji in se zapirajo s kljukami.</t>
  </si>
  <si>
    <t xml:space="preserve">Naprave so vedno na nosilnem podstavku, ki so izdelani iz pocinkane jeklene pločevine ali AL profilov. V podstavkih so odprtine za dvigovanje z dvigalom, luknje za odvod kondenza in luknje za pritrditev nog z vijačnim spojem. </t>
  </si>
  <si>
    <t>Klimat KN1</t>
  </si>
  <si>
    <t xml:space="preserve"> DN 40 PN10</t>
  </si>
  <si>
    <t>Zračni kanali/plenumi izdelani iz pocinkane pločevine nazivne velikosti in debeline po SIST EN 1505 oziroma po DIN 24190 in 24191, stopnje 10, oblike F (vzdolžno zarobljeni z vložkom tesnila), med seboj so spojeni prirobnično z MEZ kotniki.</t>
  </si>
  <si>
    <t>Po montaži in pred namestitvijo izolacije se 2x kanale pobarva s temeljno barvo primerno za pocinkane površine.</t>
  </si>
  <si>
    <t xml:space="preserve">Pri vseh spremembah smeri za več kot 30° je v loke in/ali kolena širine kanala med 400 do 800 mm vstavljeno eno vodilo, ki je nameščeno na 1/3 širine kanala ter pri večjih kanalih od 800 mm, vse do širine 1600 mm, po dve vodili, prvo na 1/4 ter drugo na 1/2 širine kanala. </t>
  </si>
  <si>
    <t xml:space="preserve">Na vseh odcepih in priključkih so vgrajene nastavljive usmerne lopute. Zračni kanali so pri večjih nazivnih velikostih diagonalno izbočeni ali ojačani z blagim izmeničnim vbočenjem in izbočenjem. </t>
  </si>
  <si>
    <t>Debelina pločevine glede na nazivno velikost znaša:</t>
  </si>
  <si>
    <t>DN 100-530 mm           0,6 mm</t>
  </si>
  <si>
    <t>DN 560-1000 mm         0,8 mm</t>
  </si>
  <si>
    <t>DN 1060-2000 mm       1,0 mm</t>
  </si>
  <si>
    <t xml:space="preserve">Skladno z zahtevami standarda SIST ENV 12097 so v zračne kanale nameščene revizijske odprtine z zrakotesnimi pokrovi, ki omogočajo čiščenje in vzdrževanje kanalskih sistemov in vgrajene opreme (v tem primeru požarnih loput, tipal). </t>
  </si>
  <si>
    <t xml:space="preserve">Revizijske odprtine so praviloma nameščene na vsakih 10 m pri vodoravnem vodenju kanalov, pri spremembi smeri z dvema lokoma 45°, pred in za regulacijskim elementom (loputo, žaluzijo) ter na najvišjem in najnižjem mestu navpično vodenih kanalov. </t>
  </si>
  <si>
    <t>Velikosti revizijskih odprtin ustreza tabeli 2 standarda SIST ENV 12097.</t>
  </si>
  <si>
    <t>Skupna površina na novo predvidenih zračnih kanalov, vključno z obešalnim in pritrdilnim materijalom z lastnostmi, odgovarjajoč zahtevam SIST prEN 12236, znaša:</t>
  </si>
  <si>
    <r>
      <t>Kanali so toplotno izolirani</t>
    </r>
    <r>
      <rPr>
        <sz val="10"/>
        <rFont val="Calibri"/>
        <family val="2"/>
        <charset val="238"/>
        <scheme val="minor"/>
      </rPr>
      <t xml:space="preserve"> z izolacijskimi ploščami z obojestransko parozaporno izolacijo iz sintetičnega kavčuka oz. elastomerne pene s koeficientom prehoda λ&lt;0,033 W/m°K pri 0°C in upornostjo proti difuziji vodne pare μ&gt;10.000. </t>
    </r>
  </si>
  <si>
    <r>
      <t xml:space="preserve">Samougasljiva, stopnja zadimljenosti s3 po DIN EN 13501, debelina izolacije je </t>
    </r>
    <r>
      <rPr>
        <b/>
        <sz val="10"/>
        <rFont val="Calibri"/>
        <family val="2"/>
        <charset val="238"/>
        <scheme val="minor"/>
      </rPr>
      <t>min. 19 mm</t>
    </r>
    <r>
      <rPr>
        <sz val="10"/>
        <rFont val="Calibri"/>
        <family val="2"/>
        <charset val="238"/>
        <scheme val="minor"/>
      </rPr>
      <t>, vključno z lepilom in samolepilnimi trakovi za tesnjenje spojev, s predhodnim čiščenjem in razmastitvijo prezračevalnih kanalov.</t>
    </r>
  </si>
  <si>
    <t>Toplotna izolacija proizvod Armacell, tip XG Armaflex ali drugi enakovredni.</t>
  </si>
  <si>
    <r>
      <t xml:space="preserve">Razne napisne tablice </t>
    </r>
    <r>
      <rPr>
        <sz val="10"/>
        <rFont val="Calibri"/>
        <family val="2"/>
        <charset val="238"/>
        <scheme val="minor"/>
      </rPr>
      <t>za označevanje naprav in kanalskih razvodov.</t>
    </r>
  </si>
  <si>
    <r>
      <t>Izvedba meritev, regulacija in nastavitve,</t>
    </r>
    <r>
      <rPr>
        <sz val="10"/>
        <rFont val="Calibri"/>
        <family val="2"/>
        <charset val="238"/>
        <scheme val="minor"/>
      </rPr>
      <t xml:space="preserve"> komplet s poročilom in merilnimi listi ter protokolom nastavljenih vrednosti za nov klimat.</t>
    </r>
  </si>
  <si>
    <r>
      <t xml:space="preserve">Šolanje vzdrževalcev </t>
    </r>
    <r>
      <rPr>
        <sz val="10"/>
        <rFont val="Calibri"/>
        <family val="2"/>
        <charset val="238"/>
        <scheme val="minor"/>
      </rPr>
      <t>s strani pooblaščenih serviserjev in dobaviteljev naprav.</t>
    </r>
  </si>
  <si>
    <t>DN 32 (d 40×4,0)</t>
  </si>
  <si>
    <t>DN 25 (d 32×3,0)</t>
  </si>
  <si>
    <t>DN 40 (d 50×4,5)</t>
  </si>
  <si>
    <r>
      <rPr>
        <b/>
        <sz val="10"/>
        <rFont val="Calibri"/>
        <family val="2"/>
        <charset val="238"/>
        <scheme val="minor"/>
      </rPr>
      <t xml:space="preserve">Dobava in montaža tipskih vrat </t>
    </r>
    <r>
      <rPr>
        <sz val="10"/>
        <rFont val="Calibri"/>
        <family val="2"/>
        <charset val="238"/>
        <scheme val="minor"/>
      </rPr>
      <t>dvokrilnih v ograji (glej zgoraj), komplet okraja z zapahom, cilindrično ključavnico in kljuko. Vrata enokrilna dimenzij cca 100/200 cm. Komplet.</t>
    </r>
  </si>
  <si>
    <r>
      <rPr>
        <b/>
        <sz val="10"/>
        <color theme="1"/>
        <rFont val="Calibri"/>
        <family val="2"/>
        <charset val="238"/>
        <scheme val="minor"/>
      </rPr>
      <t>Praznjenje</t>
    </r>
    <r>
      <rPr>
        <sz val="10"/>
        <color theme="1"/>
        <rFont val="Calibri"/>
        <family val="2"/>
        <charset val="238"/>
        <scheme val="minor"/>
      </rPr>
      <t xml:space="preserve"> ogrevalnega sistema.</t>
    </r>
  </si>
  <si>
    <r>
      <t xml:space="preserve">Opomba: </t>
    </r>
    <r>
      <rPr>
        <sz val="10"/>
        <color theme="1"/>
        <rFont val="Calibri"/>
        <family val="2"/>
        <charset val="238"/>
        <scheme val="minor"/>
      </rPr>
      <t>Evidenčne liste dostave opreme na deponijo nujno predati naročniku del.</t>
    </r>
  </si>
  <si>
    <r>
      <t>Kroglične polnilne</t>
    </r>
    <r>
      <rPr>
        <sz val="10"/>
        <rFont val="Calibri"/>
        <family val="2"/>
        <charset val="238"/>
        <scheme val="minor"/>
      </rPr>
      <t xml:space="preserve"> pipe DN 15 PN 10</t>
    </r>
  </si>
  <si>
    <r>
      <t>Termometer</t>
    </r>
    <r>
      <rPr>
        <sz val="10"/>
        <rFont val="Calibri"/>
        <family val="2"/>
        <charset val="238"/>
        <scheme val="minor"/>
      </rPr>
      <t xml:space="preserve"> z merilnim območjem 0-100°C in vgradno tuljko dolžine </t>
    </r>
    <r>
      <rPr>
        <b/>
        <sz val="10"/>
        <rFont val="Calibri"/>
        <family val="2"/>
        <charset val="238"/>
        <scheme val="minor"/>
      </rPr>
      <t>100 mm</t>
    </r>
    <r>
      <rPr>
        <sz val="10"/>
        <rFont val="Calibri"/>
        <family val="2"/>
        <charset val="238"/>
        <scheme val="minor"/>
      </rPr>
      <t xml:space="preserve">. </t>
    </r>
  </si>
  <si>
    <r>
      <t>Gumijasti cevni dušilci vibracij</t>
    </r>
    <r>
      <rPr>
        <sz val="10"/>
        <rFont val="Calibri"/>
        <family val="2"/>
        <charset val="238"/>
        <scheme val="minor"/>
      </rPr>
      <t xml:space="preserve"> -</t>
    </r>
    <r>
      <rPr>
        <b/>
        <sz val="10"/>
        <rFont val="Calibri"/>
        <family val="2"/>
        <charset val="238"/>
        <scheme val="minor"/>
      </rPr>
      <t xml:space="preserve"> </t>
    </r>
    <r>
      <rPr>
        <sz val="10"/>
        <rFont val="Calibri"/>
        <family val="2"/>
        <charset val="238"/>
        <scheme val="minor"/>
      </rPr>
      <t>amortizerji za montažo na cevi pri toplotni črpalki, komplet s tesnilnim in veznim materialom.</t>
    </r>
  </si>
  <si>
    <r>
      <t>Avtomatski odzračevalni ventil in kroglična pipa DN 10,</t>
    </r>
    <r>
      <rPr>
        <sz val="10"/>
        <rFont val="Calibri"/>
        <family val="2"/>
        <charset val="238"/>
        <scheme val="minor"/>
      </rPr>
      <t xml:space="preserve"> dobaviti komplet s pritrdilnim in tesnilnim materialom.</t>
    </r>
  </si>
  <si>
    <r>
      <rPr>
        <b/>
        <sz val="10"/>
        <rFont val="Calibri"/>
        <family val="2"/>
        <charset val="238"/>
        <scheme val="minor"/>
      </rPr>
      <t>Jeklene srednjetežke navojne cevi</t>
    </r>
    <r>
      <rPr>
        <sz val="10"/>
        <rFont val="Calibri"/>
        <family val="2"/>
        <charset val="238"/>
        <scheme val="minor"/>
      </rPr>
      <t xml:space="preserve"> po DIN 2440 iz jekla St33 za razvod </t>
    </r>
    <r>
      <rPr>
        <b/>
        <sz val="10"/>
        <rFont val="Calibri"/>
        <family val="2"/>
        <charset val="238"/>
        <scheme val="minor"/>
      </rPr>
      <t>ogrevalne vode</t>
    </r>
    <r>
      <rPr>
        <sz val="10"/>
        <rFont val="Calibri"/>
        <family val="2"/>
        <charset val="238"/>
        <scheme val="minor"/>
      </rPr>
      <t xml:space="preserve">, toplotno izolirane, kompletno z varilnimi loki in drugimi fazoni, obešali z izolirnim vložkom. </t>
    </r>
  </si>
  <si>
    <r>
      <t xml:space="preserve">Izolacija cevi z izolacijo iz elastomerne pene iz sintetičnega kavčuka debeline </t>
    </r>
    <r>
      <rPr>
        <b/>
        <sz val="10"/>
        <rFont val="Calibri"/>
        <family val="2"/>
        <charset val="238"/>
        <scheme val="minor"/>
      </rPr>
      <t>ENAKE NOTRANJEMU PREMERU CEVI</t>
    </r>
    <r>
      <rPr>
        <sz val="10"/>
        <rFont val="Calibri"/>
        <family val="2"/>
        <charset val="238"/>
        <scheme val="minor"/>
      </rPr>
      <t xml:space="preserve">, koeficientom prehoda </t>
    </r>
    <r>
      <rPr>
        <sz val="10"/>
        <rFont val="Symbol"/>
        <family val="1"/>
        <charset val="2"/>
      </rPr>
      <t></t>
    </r>
    <r>
      <rPr>
        <sz val="10"/>
        <rFont val="Calibri"/>
        <family val="2"/>
        <charset val="238"/>
        <scheme val="minor"/>
      </rPr>
      <t>0,034 W/m°K pri 0°C (po SIST ISO 8794), samougasljiva, stopnja zadimljenosti s3 po DIN EN 13501. Izolacija ovita z aluminjasto pločevino.</t>
    </r>
  </si>
  <si>
    <r>
      <rPr>
        <b/>
        <sz val="10"/>
        <rFont val="Calibri"/>
        <family val="2"/>
        <charset val="238"/>
        <scheme val="minor"/>
      </rPr>
      <t>Difuzijsko tesna večplastna cev za sanitarno vodo</t>
    </r>
    <r>
      <rPr>
        <sz val="10"/>
        <rFont val="Calibri"/>
        <family val="2"/>
        <charset val="238"/>
        <scheme val="minor"/>
      </rPr>
      <t xml:space="preserve"> (sestavljena iz: PE-RT - vezni sloj - aluminij - vezni sloj - PE-RT) primerna za stropne razvode, dvižne vode, horizontalne razvode in priključne razvode pri vodovodu. Normalno vnetljivo, klasifikacija materiala B2 skladno s standardom DIN 4102. </t>
    </r>
  </si>
  <si>
    <r>
      <t>Tlačni preizkus ogrevalnega sistema</t>
    </r>
    <r>
      <rPr>
        <sz val="10"/>
        <rFont val="Calibri"/>
        <family val="2"/>
        <charset val="238"/>
        <scheme val="minor"/>
      </rPr>
      <t xml:space="preserve"> po DIN 18380.</t>
    </r>
  </si>
  <si>
    <r>
      <t xml:space="preserve">Razne napisne tablice </t>
    </r>
    <r>
      <rPr>
        <sz val="10"/>
        <rFont val="Calibri"/>
        <family val="2"/>
        <charset val="238"/>
        <scheme val="minor"/>
      </rPr>
      <t>za označevanje naprav in cevovodov ter piktogrami.</t>
    </r>
  </si>
  <si>
    <r>
      <t>Razno profilno železo</t>
    </r>
    <r>
      <rPr>
        <sz val="10"/>
        <rFont val="Calibri"/>
        <family val="2"/>
        <charset val="238"/>
        <scheme val="minor"/>
      </rPr>
      <t>, vroče pocinkano.</t>
    </r>
  </si>
  <si>
    <t>SKUPAJ PREZRAČEVALNI SISTEMI</t>
  </si>
  <si>
    <t>3.1.</t>
  </si>
  <si>
    <t>SKUPAJ OGREVALNI SISTEMI</t>
  </si>
  <si>
    <t>SKUPAJ KLJUČAVNIČARSKA DELA</t>
  </si>
  <si>
    <t>2.2</t>
  </si>
  <si>
    <t>2.2.1.</t>
  </si>
  <si>
    <t>SKUPAJ BETONSKA DELA</t>
  </si>
  <si>
    <t>SKUPAJ OPAŽARSKA DELA</t>
  </si>
  <si>
    <t>SKUPAJ ZIDARSKA DELA</t>
  </si>
  <si>
    <t>REKAPITULACIJA LISTA</t>
  </si>
  <si>
    <t>Cena skupaj</t>
  </si>
  <si>
    <t>2.1.</t>
  </si>
  <si>
    <t>2.1.1.</t>
  </si>
  <si>
    <t>2.1.2.</t>
  </si>
  <si>
    <t>2.1.3.</t>
  </si>
  <si>
    <t>2.1.4.</t>
  </si>
  <si>
    <t>Luka Koper d.d.</t>
  </si>
  <si>
    <t>Vojkovo nabrežje 38</t>
  </si>
  <si>
    <t>6501 Koper</t>
  </si>
  <si>
    <t>Upravna stavba TST</t>
  </si>
  <si>
    <t>2.1.5.</t>
  </si>
  <si>
    <t>PRIPRAVLJALNA DELA</t>
  </si>
  <si>
    <r>
      <t xml:space="preserve">Izvedba vseh pripravljalnih del </t>
    </r>
    <r>
      <rPr>
        <sz val="10"/>
        <color theme="1"/>
        <rFont val="Calibri"/>
        <family val="2"/>
        <charset val="238"/>
        <scheme val="minor"/>
      </rPr>
      <t>na podlagi organizacije gradbišča ter specifike izvajalca. V ceni zajeto predvsem gradbiščna tabla, opozorilne table, gredbiščni red, elektro gradbiščni priključek in razvod po gradbišču, gasilni aparat, gradbiščno ograjo, gradbiščna vrata, vodovodni priključek, stroški porabe energije, gradbiščni wc, gradbiščno barako, drugi pomožni objekti, ureditev deponij, druga manjša pripravljalna dela, v ceni zajeti tudi odstranitev in vzdrževanje.</t>
    </r>
  </si>
  <si>
    <t>Izdelava varnostnega načrta gradbišča, potrjenega s strani varnostnega inženirja (varnost pri delu, …)</t>
  </si>
  <si>
    <r>
      <t>Pridobitev vsa potrebna dovoljenja</t>
    </r>
    <r>
      <rPr>
        <sz val="10"/>
        <color theme="1"/>
        <rFont val="Calibri"/>
        <family val="2"/>
        <charset val="238"/>
        <scheme val="minor"/>
      </rPr>
      <t xml:space="preserve"> za delavce, vozila in opremo za vstop v območje pristanišča, da lahko obratujejo in so parkirana v okolici objekta v katerem so predvideni posegi.</t>
    </r>
  </si>
  <si>
    <t>RUŠITVENA DELA</t>
  </si>
  <si>
    <t>SKUPAJ ZEMELJSKA DELA</t>
  </si>
  <si>
    <t>SKUPAJ PRIPRAVLJALNA DELA</t>
  </si>
  <si>
    <r>
      <t>Rušenje ograje okoli rezervoarja za UNP</t>
    </r>
    <r>
      <rPr>
        <sz val="10"/>
        <color theme="1"/>
        <rFont val="Calibri"/>
        <family val="2"/>
        <charset val="238"/>
        <scheme val="minor"/>
      </rPr>
      <t>, s prenosom, sortiranjem, nakladanjem in odvozom na trajno deponijo s plačilom takse.</t>
    </r>
  </si>
  <si>
    <r>
      <t>Rušenje AB temeljne plošče rezervoarja UNP</t>
    </r>
    <r>
      <rPr>
        <sz val="10"/>
        <color theme="1"/>
        <rFont val="Calibri"/>
        <family val="2"/>
        <charset val="238"/>
        <scheme val="minor"/>
      </rPr>
      <t>, s prenosom, sortiranjem, nakladanjem in odvozom na trajno deponijo s plačilom takse.</t>
    </r>
  </si>
  <si>
    <r>
      <t>Rušenje asfaltnega tlaka</t>
    </r>
    <r>
      <rPr>
        <sz val="10"/>
        <color theme="1"/>
        <rFont val="Calibri"/>
        <family val="2"/>
        <charset val="238"/>
        <scheme val="minor"/>
      </rPr>
      <t xml:space="preserve"> z rezanjem z motorno žago pasa, s prenosom, sortiranjem, nakladanjem in odvozom na trajno deponijo s plačilom takse.</t>
    </r>
  </si>
  <si>
    <r>
      <t>Uvaljanje zemeljskega planuma</t>
    </r>
    <r>
      <rPr>
        <sz val="10"/>
        <color theme="1"/>
        <rFont val="Calibri"/>
        <family val="2"/>
        <charset val="238"/>
        <scheme val="minor"/>
      </rPr>
      <t xml:space="preserve"> (oziroma utrditev z "žabo")</t>
    </r>
  </si>
  <si>
    <r>
      <t xml:space="preserve">Dobava in vgrajevanje tamponskega materiala </t>
    </r>
    <r>
      <rPr>
        <sz val="10"/>
        <color theme="1"/>
        <rFont val="Calibri"/>
        <family val="2"/>
        <charset val="238"/>
        <scheme val="minor"/>
      </rPr>
      <t>pod ploščo in okoli plošče z utrjevanjem v plasteh</t>
    </r>
  </si>
  <si>
    <r>
      <t>Čiščenje</t>
    </r>
    <r>
      <rPr>
        <sz val="10"/>
        <color theme="1"/>
        <rFont val="Calibri"/>
        <family val="2"/>
        <charset val="238"/>
        <scheme val="minor"/>
      </rPr>
      <t xml:space="preserve"> terena po končani gradnji in ureditev okolice.</t>
    </r>
  </si>
  <si>
    <t>SKUPAJ RUŠITVENA DELA</t>
  </si>
  <si>
    <r>
      <t>Odkop terena</t>
    </r>
    <r>
      <rPr>
        <sz val="10"/>
        <color theme="1"/>
        <rFont val="Calibri"/>
        <family val="2"/>
        <charset val="238"/>
        <scheme val="minor"/>
      </rPr>
      <t xml:space="preserve"> iii.-iv.ktg. globine do 30cm, z nakladanjem na kamion in odvozom na deponijo, vključno z vsemi taksami</t>
    </r>
    <r>
      <rPr>
        <b/>
        <sz val="10"/>
        <color theme="1"/>
        <rFont val="Calibri"/>
        <family val="2"/>
        <charset val="238"/>
        <scheme val="minor"/>
      </rPr>
      <t>.</t>
    </r>
  </si>
  <si>
    <r>
      <t>Dobava in vgraditev podložnega betona</t>
    </r>
    <r>
      <rPr>
        <sz val="10"/>
        <color theme="1"/>
        <rFont val="Calibri"/>
        <family val="2"/>
        <charset val="238"/>
        <scheme val="minor"/>
      </rPr>
      <t xml:space="preserve">   kvalitete C-12/15  v debelini do 10cm</t>
    </r>
  </si>
  <si>
    <r>
      <t>Dobava in polaganje armature mrež</t>
    </r>
    <r>
      <rPr>
        <sz val="10"/>
        <color theme="1"/>
        <rFont val="Calibri"/>
        <family val="2"/>
        <charset val="238"/>
        <scheme val="minor"/>
      </rPr>
      <t xml:space="preserve"> in vseh profilov kvalitete s 500</t>
    </r>
  </si>
  <si>
    <r>
      <t xml:space="preserve">Izdelava opaža čela temeljne plošče klimata, </t>
    </r>
    <r>
      <rPr>
        <sz val="10"/>
        <rFont val="Calibri"/>
        <family val="2"/>
        <charset val="238"/>
        <scheme val="minor"/>
      </rPr>
      <t>debeline 15+10 cm, s podpiranjem in razopaženjem.</t>
    </r>
  </si>
  <si>
    <t>Izdelava prebojev ali vrtanje lukenj za prehod cevi v zid in tlak debeline do cca 30 cm, komplet z zarezom in izštemavanjem, vključno s tesnenjem ter finalno obdelavo.</t>
  </si>
  <si>
    <t>Krpanje asfalta in zarisovanje parkirnega prostora s premazom stikov, debeline 6+4 cm, dvoslojno.</t>
  </si>
  <si>
    <r>
      <t xml:space="preserve">Odstranitev in razrez obstoječe ogrevalne opreme, komplet s prevozom na deponijo. </t>
    </r>
    <r>
      <rPr>
        <sz val="10"/>
        <color theme="1"/>
        <rFont val="Calibri"/>
        <family val="2"/>
        <charset val="238"/>
        <scheme val="minor"/>
      </rPr>
      <t>Odstrani se obstoječ rezervoar na UNP s pripadajočo opremo, plinska požarna pipa, stenski kotel na UNP, komplet plinska instalacija, dimovodna tuljava, hidravlična kretnica, armature, obtočne črpalke, komplet cevni razvod ogrevalne in hladilne vode po objektu, konvektorji, radiatorji. Ostane samo obstoječa toplotna črpalka na jeklenem podstavku na fasadi objekta.</t>
    </r>
  </si>
  <si>
    <r>
      <t xml:space="preserve">Grelni/hladilni preizkus </t>
    </r>
    <r>
      <rPr>
        <sz val="10"/>
        <rFont val="Calibri"/>
        <family val="2"/>
        <charset val="238"/>
        <scheme val="minor"/>
      </rPr>
      <t>ogrevalnega sistema.</t>
    </r>
  </si>
  <si>
    <t>DN 20 (d 25×2,5)</t>
  </si>
  <si>
    <t>Ogrevalni/hladilni medij: voda</t>
  </si>
  <si>
    <t>hvv = 7°C – vstopna temp. hladilne vode</t>
  </si>
  <si>
    <t>hiv = 12°C – izstopna temp. hladilne vode</t>
  </si>
  <si>
    <t>Skupaj s konvektorji se dobavi regulacija z vmesniško kartico za povezljivost s stenskim regulatorjem (skupni prostorski termostat, ki je del elektro načrta/popisa krmili vse konvektorje v prostoru), ki omogoča:</t>
  </si>
  <si>
    <t xml:space="preserve">vklop/izklop </t>
  </si>
  <si>
    <t>nastavljanje želene temperature</t>
  </si>
  <si>
    <t>nastavljanje urnika delovanja</t>
  </si>
  <si>
    <t>nastavitev hitrosti ventilatorjev</t>
  </si>
  <si>
    <t>odpiranje dvopotnega ventila pred posameznim konvektorjem</t>
  </si>
  <si>
    <t>Dobaviti komplet z vsem pritrdilnim in tesnilnim materialom in povezavo na električno in signalno omrežje, vključno z električnimi kabli in ostalim potrebnim elektro materialom.</t>
  </si>
  <si>
    <t xml:space="preserve">Ustreza proizvod Danfosss, tip AB-QM ventil DN 15 s pogonom TWA-Z NC, 230V </t>
  </si>
  <si>
    <r>
      <t>Sanacija obstoječe toplotne izolacije prezračevalnih kanalov</t>
    </r>
    <r>
      <rPr>
        <sz val="10"/>
        <rFont val="Calibri"/>
        <family val="2"/>
        <charset val="238"/>
        <scheme val="minor"/>
      </rPr>
      <t xml:space="preserve"> z izolacijskimi ploščami z obojestransko parozaporno izolacijo iz sintetičnega kavčuka oz. elastomerne pene s koeficientom prehoda λ&lt;0,033 W/m°K pri 0°C in upornostjo proti difuziji vodne pare μ&gt;10.000. </t>
    </r>
  </si>
  <si>
    <r>
      <t xml:space="preserve">Priključitev </t>
    </r>
    <r>
      <rPr>
        <sz val="10"/>
        <rFont val="Calibri"/>
        <family val="2"/>
        <charset val="238"/>
        <scheme val="minor"/>
      </rPr>
      <t>obstoječega kanalskega razvoda na nov kanalski razvod na strehi, komplet z vsemi prehodnimi kosi.</t>
    </r>
  </si>
  <si>
    <t>IZDELAVA POVEZOVALNIH KANALOV MED OBSTOJEČIMI KANALSKIMI RAZVODI POD STROPOM 2. NADSTROPJA (ZAJEM, IZPUH, DOVOD IN ODVOD)</t>
  </si>
  <si>
    <t>IZDELAVA POVEZOVALNIH KANALOV MED  KANALSKIMI RAZVODOM NA STREHI IN KLIMATOM</t>
  </si>
  <si>
    <r>
      <t xml:space="preserve">Samougasljiva, stopnja zadimljenosti s3 po DIN EN 13501, debelina izolacije je </t>
    </r>
    <r>
      <rPr>
        <b/>
        <sz val="10"/>
        <rFont val="Calibri"/>
        <family val="2"/>
        <charset val="238"/>
        <scheme val="minor"/>
      </rPr>
      <t>min. 19 mm</t>
    </r>
    <r>
      <rPr>
        <sz val="10"/>
        <rFont val="Calibri"/>
        <family val="2"/>
        <charset val="238"/>
        <scheme val="minor"/>
      </rPr>
      <t>, vključno z lepilom in samolepilnimi trakovi za tesnjenje spojev, s predhodnim čiščenjem in razmastitvijo prezračevalnih kanalov. Izolacija ovita z aluminjasto pločevino.</t>
    </r>
  </si>
  <si>
    <r>
      <t xml:space="preserve">Dušilnik zvoka </t>
    </r>
    <r>
      <rPr>
        <sz val="10"/>
        <rFont val="Calibri"/>
        <family val="2"/>
        <charset val="238"/>
        <scheme val="minor"/>
      </rPr>
      <t>prirejen za vgradnjo v zračni kanal, narejen iz ohišja iz pocinkane pločevine s priključnimi prirobnicami, tesnilnim in pritrdilnim materialom, dušilne kulise z okvirjem iz pocinkane pločevine in polnilom iz mineralne volne zaščitene proti  odnašanju.</t>
    </r>
  </si>
  <si>
    <t>Ustreza proizvod Trox tip  MSA200-100-3-PF/900x700x1500, ali drugi enakovredni</t>
  </si>
  <si>
    <t>Ustreza proizvod Systemair, tip tip VVKR-A-S-300-8-B-SW ali drugi enakovredni.</t>
  </si>
  <si>
    <r>
      <t>Okrogli kanalski ventilator</t>
    </r>
    <r>
      <rPr>
        <sz val="10"/>
        <rFont val="Calibri"/>
        <family val="2"/>
        <charset val="238"/>
        <scheme val="minor"/>
      </rPr>
      <t xml:space="preserve"> izdelan iz pocinkane pločevine za vgradnjo na okrogli zračni kanal. Ohišje je na spoju robljeno, kar zagotavlja dobro zračno tesnost (C razred tesnenja po EN 12237) in možnost vgradnje na prostem. S priloženimi nosilci za montažo ventilatorja na steno ali strop.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 Zaščita motorja IP 44. Izolacijski razred motorja B-F. Komplet s pritrdilnim, nosilnim in tesnilnim materialom, priključen na električno instalacijo komplet s kabli in vsem potrebnim elektro materialom..</t>
    </r>
  </si>
  <si>
    <t>H = 120 Pa</t>
  </si>
  <si>
    <t>U=230 V 50 Hz 3F</t>
  </si>
  <si>
    <t>dodatna oprema:</t>
  </si>
  <si>
    <t xml:space="preserve">samodvižna (nepovratna) loputa VK </t>
  </si>
  <si>
    <r>
      <t>Q = 200 m</t>
    </r>
    <r>
      <rPr>
        <vertAlign val="superscript"/>
        <sz val="10"/>
        <rFont val="Calibri"/>
        <family val="2"/>
        <charset val="238"/>
        <scheme val="minor"/>
      </rPr>
      <t>3</t>
    </r>
    <r>
      <rPr>
        <sz val="10"/>
        <rFont val="Calibri"/>
        <family val="2"/>
        <charset val="238"/>
        <scheme val="minor"/>
      </rPr>
      <t xml:space="preserve">/h </t>
    </r>
  </si>
  <si>
    <t>Ustreza proizvod Systemair, tip K 150 M EC SILEO ali drugi enakovredni</t>
  </si>
  <si>
    <t>debeline  0,8 mm</t>
  </si>
  <si>
    <r>
      <t>Strojno čiščenje obstoječih prezračevalnih kanalov</t>
    </r>
    <r>
      <rPr>
        <sz val="10"/>
        <rFont val="Calibri"/>
        <family val="2"/>
        <charset val="238"/>
        <scheme val="minor"/>
      </rPr>
      <t xml:space="preserve"> za dovod svežega zraka in odvod odpadnega zraka v celotnem objektu in pripadajočih plenumov.</t>
    </r>
  </si>
  <si>
    <r>
      <t>Zamenjava difuzorjev v 2. nadstropju z okroglim vrtinčnim difuzorjem</t>
    </r>
    <r>
      <rPr>
        <sz val="10"/>
        <rFont val="Calibri"/>
        <family val="2"/>
        <charset val="238"/>
        <scheme val="minor"/>
      </rPr>
      <t>, prirejen za klimatizacijo nižjih prostorov 2,6 do 4,0 m, s kvadratno vidno spodnjo ploščo z radialno razporejenimi odprtinami, v katere so vstavljeni plastični usmerniki zraka, ki omogočajo nastavitev izpiha v željeni vodoravni ali navpični smeri ter priključno komoro. Priključna umirjevalna komora zraka z obešalnimi zavihki je izdelana iz pocinkane pločevine s stranskim priključkom z vgrajeno regulacijsko loputo iz luknjane pločevine in toplotno izolirana z zunanje strani s parozaporno izolacijo. Spodnja jeklena plošča je elektrolitsko pocinkana in belo lakirana s prašno barvo. Komplet s pritrdilnim in tesnilnim materialom.</t>
    </r>
  </si>
  <si>
    <t>DN 40</t>
  </si>
  <si>
    <t>Ustreza proizvod Aermec, 
tip FCZU 100 ali drugi enakovredni.</t>
  </si>
  <si>
    <t>Ustreza proizvod Aermec, 
tip FCZU 200 ali drugi enakovredni.</t>
  </si>
  <si>
    <t xml:space="preserve">ogrevalna moč do 1,84 kW </t>
  </si>
  <si>
    <t xml:space="preserve">hladilna moč do 1,6 kW </t>
  </si>
  <si>
    <t xml:space="preserve">ogrevalna moč do 2,01 kW </t>
  </si>
  <si>
    <t xml:space="preserve">hladilna moč do 1,94 kW </t>
  </si>
  <si>
    <t>Ustreza proizvod Aermec, 
tip FCZU 250 ali drugi enakovredni.</t>
  </si>
  <si>
    <t xml:space="preserve">ogrevalna moč do 2,73 kW </t>
  </si>
  <si>
    <t xml:space="preserve">hladilna moč do 2,65 kW </t>
  </si>
  <si>
    <r>
      <t>Shema</t>
    </r>
    <r>
      <rPr>
        <sz val="10"/>
        <rFont val="Calibri"/>
        <family val="2"/>
        <charset val="238"/>
        <scheme val="minor"/>
      </rPr>
      <t xml:space="preserve"> in navodila za vzdrževanje in obratovanje naprav</t>
    </r>
  </si>
  <si>
    <t>Ustreza proizvod Aermec, 
tip FCW32VL ali drugi enakovredni.</t>
  </si>
  <si>
    <t>Ustreza proizvod Aermec, 
tip FCW22VL ali drugi enakovredni.</t>
  </si>
  <si>
    <t xml:space="preserve">hladilna moč do 2,50 kW </t>
  </si>
  <si>
    <t xml:space="preserve">hladilna moč do 2,05 kW </t>
  </si>
  <si>
    <r>
      <rPr>
        <b/>
        <sz val="10"/>
        <rFont val="Calibri"/>
        <family val="2"/>
        <charset val="238"/>
        <scheme val="minor"/>
      </rPr>
      <t>Parapetni ventilatorski konvektor</t>
    </r>
    <r>
      <rPr>
        <sz val="10"/>
        <rFont val="Calibri"/>
        <family val="2"/>
        <charset val="238"/>
        <scheme val="minor"/>
      </rPr>
      <t>,2-cevne izvedbe, z masko, za montažo na tla. Konvektor tihe izvedbe, sestavljen iz 4-rednega prenosnika toplote, centrifugalnega ventilatorja z inverterskim motorjem za zvezno 0-100% regulacijo pretoka zraka, priključen na skupni sobni termostat v posameznem prostoru (nastavitev temperature, hitrosti ventilatorja, preklop leto/zima), krmilnika oz. vmesniško kartico, elektro motorja, koritom za zbiranje kondenzata, pomožnim koritom za odtok kondenzata, inox fleksibilnimi cevmi za priključitev, zračnim filtrom, z nosilnimi nogicami za montažo na tla, s priključitvijo na električno in signalno omrežje vključno s kabli in vsem potrebnim elektro materialom, preizkusnim zagonom s strani pooblaščenega serviserja/monterja in komplet s pritrdilnim, tesnilnim in nosilnim materialom.</t>
    </r>
  </si>
  <si>
    <r>
      <rPr>
        <b/>
        <sz val="10"/>
        <rFont val="Calibri"/>
        <family val="2"/>
        <charset val="238"/>
        <scheme val="minor"/>
      </rPr>
      <t>Stenski ventilatorski konvektor</t>
    </r>
    <r>
      <rPr>
        <sz val="10"/>
        <rFont val="Calibri"/>
        <family val="2"/>
        <charset val="238"/>
        <scheme val="minor"/>
      </rPr>
      <t>,2-cevne izvedbe, z masko, za montažo na steno. Konvektor tihe izvedbe, sestavljen iz  prenosnika toplote, centrifugalnega ventilatorja z inverterskim motorjem za zvezno 0-100% regulacijo pretoka zraka, priključen na skupni sobni termostat v posameznem prostoru (nastavitev temperature, hitrosti ventilatorja, preklop leto/zima), krmilnika oz. vmesniško kartico, elektro motorja, koritom za zbiranje kondenzata, inox fleksibilnimi cevmi za priključitev, zračnim filtrom, s priključitvijo na električno in signalno omrežje vključno s kabli in vsem potrebnim elektro materialom, preizkusnim zagonom s strani pooblaščenega serviserja/monterja in komplet s pritrdilnim, tesnilnim in nosilnim materialom.</t>
    </r>
  </si>
  <si>
    <r>
      <rPr>
        <b/>
        <sz val="10"/>
        <rFont val="Calibri"/>
        <family val="2"/>
        <charset val="238"/>
        <scheme val="minor"/>
      </rPr>
      <t>Tlačno neodvisen ventil</t>
    </r>
    <r>
      <rPr>
        <sz val="10"/>
        <rFont val="Calibri"/>
        <family val="2"/>
        <charset val="238"/>
        <scheme val="minor"/>
      </rPr>
      <t xml:space="preserve"> za hidravlično uravnoteženje in regulacijo z enakoprocentno karakteristiko. Funkcije: zvezna regulacija, nastavitev pretoka, regulacija tlačne razlike, zaporna funkcija. </t>
    </r>
  </si>
  <si>
    <r>
      <t xml:space="preserve">Odstranitev in razrez obstoječih </t>
    </r>
    <r>
      <rPr>
        <sz val="10"/>
        <color theme="1"/>
        <rFont val="Calibri"/>
        <family val="2"/>
        <charset val="238"/>
        <scheme val="minor"/>
      </rPr>
      <t>prezračevalnih elementov, komplet s prevozom na deponijo.</t>
    </r>
    <r>
      <rPr>
        <b/>
        <sz val="10"/>
        <color theme="1"/>
        <rFont val="Calibri"/>
        <family val="2"/>
        <charset val="238"/>
        <scheme val="minor"/>
      </rPr>
      <t xml:space="preserve"> </t>
    </r>
    <r>
      <rPr>
        <sz val="10"/>
        <color theme="1"/>
        <rFont val="Calibri"/>
        <family val="2"/>
        <charset val="238"/>
        <scheme val="minor"/>
      </rPr>
      <t>Odstrani se obstoječa klimata pod stropom 2. nadstropja in na strehi objekta, odvodna ventilatorja iz sanitarij in garderob ter vsi vpihovalni elementi v 2. nadstropju.</t>
    </r>
  </si>
  <si>
    <t>Vodni priključki grelnikov, hladilnikov in lamelnih rekuperatorjev pa so v notranjosti naprave.</t>
  </si>
  <si>
    <t>Streha klimatske naprave za zunanjo postavitev je nameščena na zunanji strani stropa klimatske naprave in sega s svojim odkapnim delom preko klimatske naprave. Izdelana je iz barvane jeklene pločevine.</t>
  </si>
  <si>
    <t>Skupni podatki naprave:</t>
  </si>
  <si>
    <t>Pretok zraka skozi napravo:</t>
  </si>
  <si>
    <t>Dovod: 3.500 m3/h</t>
  </si>
  <si>
    <t>Odvod: 3.500 m3/h</t>
  </si>
  <si>
    <t>DOVOD</t>
  </si>
  <si>
    <t>Materiali rekuperatorja:</t>
  </si>
  <si>
    <t>Tehnični podatki za zimsko obdobje:</t>
  </si>
  <si>
    <t>Tehnični podatki za poletno obdobje:</t>
  </si>
  <si>
    <t>Tehnični podatki:</t>
  </si>
  <si>
    <t>DX hladilnik / grelnik</t>
  </si>
  <si>
    <t>Za hladilnikom je po potrebi vgrajen eliminator vodnih kapljic, ki je sestavljen iz okvira iz korozijsko odpornega aluminija in lovilnih lamel iz PPTV. Pod hladilnikom in eliminatorjem je banja za zbiranje in odvod kondenzata iz nerjavečega materiala.</t>
  </si>
  <si>
    <t>Grelni režim:</t>
  </si>
  <si>
    <t>ODVOD</t>
  </si>
  <si>
    <t>TEHNIČNI PODATKI:</t>
  </si>
  <si>
    <t>Nazivna moč: hlajenje: 9.5 (4.9 ~ 11.4) kW // gretje: 11.2 (4.5 ~ 14.0) kW</t>
  </si>
  <si>
    <t>Energetski razred: EER: 6.4 - A++ // SCOP: 4.4 - A+  (pri notranjih enotah PKA)</t>
  </si>
  <si>
    <t>Električna priključna moč: hlajenje 2.4 kW // gretje 3.1 Kw</t>
  </si>
  <si>
    <t>Električni priključek: 400V/3F/50Hz // 3x16A</t>
  </si>
  <si>
    <t>Nivo hrupa (SPL): hlajenje: 49 dB(A) - gretje: 51 dB(A)</t>
  </si>
  <si>
    <t>Nivo hrupa (PWL): 69 dB(A)</t>
  </si>
  <si>
    <t>Dimenzije (V x Š x G): 1338 x 1050x 330(+40) mm</t>
  </si>
  <si>
    <t>Teža: 123 kg</t>
  </si>
  <si>
    <t>Medij: R32</t>
  </si>
  <si>
    <t>Dimenzija priključne instalacije: Cu 9.52/15.88 mm</t>
  </si>
  <si>
    <t>Max. dolžinska / max. višinska razlika: 100 / 30 m</t>
  </si>
  <si>
    <t>Območje delovanja: hlajenje od -15°C do +46°C, gretje od -20° do +21°C</t>
  </si>
  <si>
    <t xml:space="preserve">Ustreza proizvod Mitsubishi Electric, 
tip PUZ-ZM100YKA </t>
  </si>
  <si>
    <t>Omogoča nadzor in regulacijo hlajenja/ogrevanja na podlagi temperature pretoka medija.</t>
  </si>
  <si>
    <t>Omogoča direkten priklop MODBUS protkola za nadzor delovanja.</t>
  </si>
  <si>
    <t>Regulacijska omarica vsebuje tipala TH1, TH2, TH5</t>
  </si>
  <si>
    <r>
      <rPr>
        <b/>
        <sz val="10"/>
        <color theme="1"/>
        <rFont val="Calibri"/>
        <family val="2"/>
        <charset val="238"/>
        <scheme val="minor"/>
      </rPr>
      <t>Regulacijska omarica</t>
    </r>
    <r>
      <rPr>
        <sz val="10"/>
        <color theme="1"/>
        <rFont val="Calibri"/>
        <family val="2"/>
        <charset val="238"/>
        <scheme val="minor"/>
      </rPr>
      <t xml:space="preserve"> za sisteme s toplotnimi črpalkami ZRAK/ZRAK.</t>
    </r>
  </si>
  <si>
    <t>- dimenzija enote (VxDxG) 422 x 393 x 86,7 mm</t>
  </si>
  <si>
    <t>- teža enote: cca. 3 kg</t>
  </si>
  <si>
    <t>- električno napajanje 1F/220V/50Hz</t>
  </si>
  <si>
    <t>- za montažo v prostoru z max. RH 80%</t>
  </si>
  <si>
    <t>Ustreza proizvod Mitsubishi Electric, 
tip PAC-IF013B-E</t>
  </si>
  <si>
    <t>Cu 9,52</t>
  </si>
  <si>
    <t>Cu 15,88</t>
  </si>
  <si>
    <r>
      <rPr>
        <b/>
        <sz val="10"/>
        <rFont val="Calibri"/>
        <family val="2"/>
        <charset val="238"/>
        <scheme val="minor"/>
      </rPr>
      <t>Bakrene cevi</t>
    </r>
    <r>
      <rPr>
        <sz val="10"/>
        <rFont val="Calibri"/>
        <family val="2"/>
        <charset val="238"/>
        <scheme val="minor"/>
      </rPr>
      <t xml:space="preserve">, predizolirane z ARMSTRONG AC 9 s fazonskimi kosi, z materialom za lotanje, s tesnilnim in obešalnim materialom, z dodatkom za razrez, po VDI 2035, DIN 18380                                                                      </t>
    </r>
  </si>
  <si>
    <t xml:space="preserve">Montaža zunanje enote </t>
  </si>
  <si>
    <t>- postavitev naprave na predpripravljeno konstrukcijo</t>
  </si>
  <si>
    <t>- dvig in postavitev enote na knostrukcijo</t>
  </si>
  <si>
    <t>- priklop cevnih instalacij</t>
  </si>
  <si>
    <t>- priklop notranjih elektro/signalnih instalacij</t>
  </si>
  <si>
    <t>Montaža regulacijske omare</t>
  </si>
  <si>
    <t>- montaža notranjega dela na montažno ploščo</t>
  </si>
  <si>
    <t>- prilkop cevnih instalacij na notranjo enoto</t>
  </si>
  <si>
    <t>- montaža in priklop signalnega kabla na notranjo enoto</t>
  </si>
  <si>
    <t>- montaža in priklop elektro kabla na notranjo enoto</t>
  </si>
  <si>
    <t>Alternativno jeklene cevi spajane s hladno stisljivimi  press spoji</t>
  </si>
  <si>
    <r>
      <rPr>
        <b/>
        <sz val="10"/>
        <color rgb="FF000000"/>
        <rFont val="Calibri"/>
        <family val="2"/>
        <charset val="238"/>
        <scheme val="minor"/>
      </rPr>
      <t>Zunanja enota</t>
    </r>
    <r>
      <rPr>
        <sz val="10"/>
        <color rgb="FF000000"/>
        <rFont val="Calibri"/>
        <family val="2"/>
        <charset val="238"/>
        <scheme val="minor"/>
      </rPr>
      <t xml:space="preserve"> klimatskega sistema</t>
    </r>
    <r>
      <rPr>
        <sz val="10"/>
        <color theme="1"/>
        <rFont val="Calibri"/>
        <family val="2"/>
        <charset val="238"/>
        <scheme val="minor"/>
      </rPr>
      <t xml:space="preserve"> v split izvedbi z ECO POWER INVERTER kompresorjem, uparjalnikom ter zračno hlajenim kondenzatorjem. Hladilno sredstvo je okolju prijaznejši R32. Stroj je kompletne izvedbe z vso interno cevno in elektro instalacijo, varnostno ter funkcijsko mikroprocesorsko avtomatiko - vključno z instrumenti za nadzor in kontrolo delovanja. Naprava je namenjena za zunanjo postavitev.</t>
    </r>
  </si>
  <si>
    <t>Havbeza zajem in izpuh zraka. Nameščene na odprtinah za zajem zunanjega zraka in za izpuh zavrženega zraka pri zunanji izvedbi klimatskih naprav. Izdelane so iz barvane jeklene pločevine in zaščitne mreže iz pocinkane ali praškasto barvane jeklene pločevine.</t>
  </si>
  <si>
    <t>Komplet s pritrdilnim materialom za obešanje in pritrjevanje kanalov (podpore, objemke, vijačne palice,....) s tipskimi elementi iz vroče cinkane jeklene pločevine, komplet z izdelavo delavniških risb podpiranja in obešanja.</t>
  </si>
  <si>
    <t>-         profili: aluminij</t>
  </si>
  <si>
    <t>-         vogalniki: najlon</t>
  </si>
  <si>
    <t>-         izolacija: Mineralna volna 100kg/m3 kg/m3</t>
  </si>
  <si>
    <t>-         debelina pokrova: 50 mm</t>
  </si>
  <si>
    <t>-        mehanska stabilnost: razred D1</t>
  </si>
  <si>
    <t>-        tesnost ohišja pri negativnem tlaku -400 Pa: razred L1</t>
  </si>
  <si>
    <t>-        tesnost ohišja pri pozitivnem tlaku +700 Pa: razred L1</t>
  </si>
  <si>
    <t>-        tesnost vgrajenih filtrov pri negativnem tlaku -400 Pa: razred F9</t>
  </si>
  <si>
    <t>-        tesnost vgrajenih filtrov pri pozitivnem tlaku +400 Pa: razred F9</t>
  </si>
  <si>
    <t>-        toplotna prehodnost ohišja: razred T2</t>
  </si>
  <si>
    <t>-        faktor toplotnih mostov: razred TB2</t>
  </si>
  <si>
    <t>-        razred požarne odpornosti toplotne izolacije A1 po SIST EN 13501-1</t>
  </si>
  <si>
    <t>-         dolžina: 4500 mm</t>
  </si>
  <si>
    <t>-         širina: 1055 mm</t>
  </si>
  <si>
    <t>-         višina: 1500 mm</t>
  </si>
  <si>
    <t>-         teža: 999 kg</t>
  </si>
  <si>
    <t>-         satovje: aluminij</t>
  </si>
  <si>
    <t>-         okvir: aluminij</t>
  </si>
  <si>
    <t>-         stopnja vračanja občutene toplote: 84,6%</t>
  </si>
  <si>
    <t>-         stanje dovodnega zraka pred enoto: -4,00°C/90,0% r.vl.</t>
  </si>
  <si>
    <t>-         stanje dovodnega zraka za enoto: 16,30°C/22,0% r.vl.</t>
  </si>
  <si>
    <t>-         vrnjena toplotna energija:  kW</t>
  </si>
  <si>
    <t>-         stopnja vračanja občutene toplote: 86,2%</t>
  </si>
  <si>
    <t>-         stanje dovodnega zraka pred enoto: 36,00°C/50,0% r.vl.</t>
  </si>
  <si>
    <t>-         stanje dovodnega zraka za enoto: 27,40°C/81,0% r.vl.</t>
  </si>
  <si>
    <t>-         Pretok zraka: 3.500 m3/h,</t>
  </si>
  <si>
    <t>-         Zunanji padec tlaka: 350 Pa,</t>
  </si>
  <si>
    <t>-         Število ventilatorjev: 1,</t>
  </si>
  <si>
    <t>-         SFP: 1.490 kW/(m3/h),</t>
  </si>
  <si>
    <t>-         Moč= 1,800 kW - IE4 EC</t>
  </si>
  <si>
    <t>-         okvir: stainless steel 304</t>
  </si>
  <si>
    <t>-         cevi: baker</t>
  </si>
  <si>
    <t>-         lamele: aluminij - epoxy barvano [</t>
  </si>
  <si>
    <t>-         zbiralna cev: baker</t>
  </si>
  <si>
    <t>-         temperatura uparjanja: 7,00°C</t>
  </si>
  <si>
    <t>-         potrebna hladilna moč: 9,63kW</t>
  </si>
  <si>
    <t>-         temperatura pred hladilnikom: 27,40°C/81,0%</t>
  </si>
  <si>
    <t>-         temperatura za hladilnikom: 24,00°C/89,6%</t>
  </si>
  <si>
    <t>-         temperatura kondenzacije: 45,00°C</t>
  </si>
  <si>
    <t>-         potrebna grelna moč: 7,96kW</t>
  </si>
  <si>
    <t>-         temperatura pred kondenzatorjem: 16,30°C</t>
  </si>
  <si>
    <t>-         temperatura za kondenzatorjem: 23,04°C</t>
  </si>
  <si>
    <t>-         SFP: 1.239 kW/(m3/h),</t>
  </si>
  <si>
    <r>
      <t>Dvoetažna klimatska naprava zunanje</t>
    </r>
    <r>
      <rPr>
        <b/>
        <sz val="10"/>
        <color theme="1"/>
        <rFont val="Calibri"/>
        <family val="2"/>
        <charset val="238"/>
        <scheme val="minor"/>
      </rPr>
      <t xml:space="preserve"> </t>
    </r>
    <r>
      <rPr>
        <sz val="10"/>
        <color theme="1"/>
        <rFont val="Calibri"/>
        <family val="2"/>
        <charset val="238"/>
        <scheme val="minor"/>
      </rPr>
      <t xml:space="preserve">izvedbe </t>
    </r>
  </si>
  <si>
    <r>
      <t>Mehanske lastnosti ohišja</t>
    </r>
    <r>
      <rPr>
        <sz val="10"/>
        <color theme="1"/>
        <rFont val="Calibri"/>
        <family val="2"/>
        <charset val="238"/>
        <scheme val="minor"/>
      </rPr>
      <t xml:space="preserve"> klimatske naprave po EN 1886 so naslednje: </t>
    </r>
  </si>
  <si>
    <r>
      <t xml:space="preserve">Proizvajalec: </t>
    </r>
    <r>
      <rPr>
        <b/>
        <sz val="10"/>
        <color theme="1"/>
        <rFont val="Calibri"/>
        <family val="2"/>
        <charset val="238"/>
        <scheme val="minor"/>
      </rPr>
      <t>Systemair Slovenija</t>
    </r>
  </si>
  <si>
    <r>
      <t xml:space="preserve">Tip: </t>
    </r>
    <r>
      <rPr>
        <b/>
        <sz val="10"/>
        <color theme="1"/>
        <rFont val="Calibri"/>
        <family val="2"/>
        <charset val="238"/>
        <scheme val="minor"/>
      </rPr>
      <t>KA HSO-3/2-D-R-50</t>
    </r>
    <r>
      <rPr>
        <sz val="10"/>
        <color theme="1"/>
        <rFont val="Calibri"/>
        <family val="2"/>
        <charset val="238"/>
        <scheme val="minor"/>
      </rPr>
      <t xml:space="preserve"> </t>
    </r>
  </si>
  <si>
    <r>
      <t>Kasetni filter</t>
    </r>
    <r>
      <rPr>
        <sz val="10"/>
        <color theme="1"/>
        <rFont val="Calibri"/>
        <family val="2"/>
        <charset val="238"/>
        <scheme val="minor"/>
      </rPr>
      <t xml:space="preserve"> razreda filtracije G4 po EN 779 dolžine 97 mm, vgrajen v fiksen okvir iz jeklene pocinkane ali nerjaveče pločevine. Posluževanje filtra je z umazane strani preko prazne enote s posluževalnimi vrati.</t>
    </r>
  </si>
  <si>
    <r>
      <t>Vrečasti filter</t>
    </r>
    <r>
      <rPr>
        <sz val="10"/>
        <color theme="1"/>
        <rFont val="Calibri"/>
        <family val="2"/>
        <charset val="238"/>
        <scheme val="minor"/>
      </rPr>
      <t xml:space="preserve"> razreda filtracije M5 po EN 779, dolžine vreč 360 mm, vgrajen v filtrsko ogrodje, ki omogoča tudi stranski izvlek. Posluževanje filtra je s strani skozi posluževalna vrata.</t>
    </r>
  </si>
  <si>
    <r>
      <t>Diagonalno vgrajen ploščni rekuperator</t>
    </r>
    <r>
      <rPr>
        <sz val="10"/>
        <color theme="1"/>
        <rFont val="Calibri"/>
        <family val="2"/>
        <charset val="238"/>
        <scheme val="minor"/>
      </rPr>
      <t xml:space="preserve"> s temperaturnim učinkom vračanja odpadne toplote nad 67% pri razmerju masnih pretokov 1:1. Enota s ploščnim rekuperatorjem ima obvodni kanal za zunanji zrak z obvodno žaluzijo in eliminator vodnih kapljic na strani odvodnega zraka, ki je sestavljen iz okvira iz korozijsko odpornega aluminija in lovilnih lamel iz PPTV. Pod rekuperatorjem in eliminatorjem je v dno integrirana banja za zbiranje in odvod kondenzata iz nerjavečega materiala.</t>
    </r>
  </si>
  <si>
    <r>
      <t>Prostotekoči ventilator z EC motorjem in vgradnjo direktno na ventilatorsko steno</t>
    </r>
    <r>
      <rPr>
        <sz val="10"/>
        <color theme="1"/>
        <rFont val="Calibri"/>
        <family val="2"/>
        <charset val="238"/>
        <scheme val="minor"/>
      </rPr>
      <t>. Ventilator je brez spiralnega ohišja, ki je postavljen v klimatsko napravo pravokotno na tok zraka, z rotorjem z nazaj zakrivljenimi lopaticami, nameščenim direktno na gredi EC motorja, z zvezno regulacijo števila vrtljajev, postavljen neposredno na ventilatorsko steno. Ventilatorski rotor je dinamično uravnotežen po DIN ISO 1940 del 1 – G 2,5.</t>
    </r>
  </si>
  <si>
    <r>
      <t>Eliminator vodnih kapljic</t>
    </r>
    <r>
      <rPr>
        <sz val="10"/>
        <color theme="1"/>
        <rFont val="Calibri"/>
        <family val="2"/>
        <charset val="238"/>
        <scheme val="minor"/>
      </rPr>
      <t xml:space="preserve"> je izdelan iz okvira iz Al profilov v katere so v enakomernem razmaku vstavljene plastične lamele iz polypropilena za lovljenje in izločanje vodnih kapljic. Trajna temperaturna obstojnost lamel je do 125°C. V ohišju enote je nameščen v toku zraka in sicer za hladilnikom ali direktnim uparjalnikom. Postavimo ga nad kadjo oz banjo za zbiranje kondenzata in je preko vodil izvlačljiv iz ohišja klimatske naprave.</t>
    </r>
  </si>
  <si>
    <r>
      <t>Vrečasti filter</t>
    </r>
    <r>
      <rPr>
        <sz val="10"/>
        <color theme="1"/>
        <rFont val="Calibri"/>
        <family val="2"/>
        <charset val="238"/>
        <scheme val="minor"/>
      </rPr>
      <t xml:space="preserve"> razreda filtracije F7 po EN 779, dolžine vreč 500 mm, vgrajen v filtrsko ogrodje, ki omogoča tudi stranski izvlek. Posluževanje filtra je s strani skozi posluževalna vrata.</t>
    </r>
  </si>
  <si>
    <r>
      <t>Fleksibilni priključek</t>
    </r>
    <r>
      <rPr>
        <sz val="10"/>
        <color theme="1"/>
        <rFont val="Calibri"/>
        <family val="2"/>
        <charset val="238"/>
        <scheme val="minor"/>
      </rPr>
      <t xml:space="preserve"> razreda tesnosti C po EN13810 in po EN 1507 v območju od ±1500 Pa, je sestavljen iz dveh prirobničnih okvirjev iz pocinkane jeklene pločevine z integriranim tesnilnim trakom iz EPDM gume in fleksibilnega dela iz nehigroskopskega materiala, uporabnega v območju od -10 do+80°C.</t>
    </r>
  </si>
  <si>
    <t>Elektrokomandna omara, v celoti ožičena, vgrajene sponke za glavno napajanje, varovalke, vse potrebne komponente za krmiljenje el.motorjev, priključna letev za sprejem eksternih merilnih in krmilnih signalov, vhod iz sistema javljanja požara, informacijska vtičnica RJ45, 2x RS 485, vtičnica 230 V. Vsi breznapetostni kontakti predvideni za 230 V / 2A.</t>
  </si>
  <si>
    <t>OSTALO</t>
  </si>
  <si>
    <t>Krmilnik, prosto programabilen. Digitalni in analogni vhodno/izhodni moduli.
Webserver preko TCP/IP: prikaz podatkov preko Interneta, z možnostjo grafičnega prikaza analognih in digitalnih vrednosti, komunikacija z Internet brskalnikom (npr. Windows Explorer, Mozilla Firefox…)
Komunikacijski protokol: Ethernet, Modbus, na željo naročnika dobavljivi tudi drugi vmesniki za povezavo v CNS.</t>
  </si>
  <si>
    <t>Regulacijska funkcija (prilagojena zahtevi naročnika):</t>
  </si>
  <si>
    <t>regulacija temperature v prostoru</t>
  </si>
  <si>
    <t>regulacija temperature odvodnega zraka</t>
  </si>
  <si>
    <t>Vgrajeni senzorji v napravi:</t>
  </si>
  <si>
    <t>tipalo temperature vtočnega in odtočnega zraka</t>
  </si>
  <si>
    <t>tipalo temperature zunanjega zraka</t>
  </si>
  <si>
    <t>tipalo temperature v prostoru</t>
  </si>
  <si>
    <t>-         zunanji plašč: praškasto barvana pločevina s korozijsko zaščito C5I</t>
  </si>
  <si>
    <t>-         notranji plašč: praškasto barvana pločevina  s korozijsko zaščito C5I</t>
  </si>
  <si>
    <t>-         dno: praškasto barvana pločevina   s korozijsko zaščito C5I</t>
  </si>
  <si>
    <t>-         vodila: barvana pločevina   s korozijsko zaščito C5I</t>
  </si>
  <si>
    <r>
      <t xml:space="preserve">Zobniška regulacijska žaluzija </t>
    </r>
    <r>
      <rPr>
        <sz val="10"/>
        <color theme="1"/>
        <rFont val="Calibri"/>
        <family val="2"/>
        <charset val="238"/>
        <scheme val="minor"/>
      </rPr>
      <t>razreda tesnosti 2 po EN 1751, z zunanje ležečimi zobniki iz polipropilena PA6+GF30%, z okvirom in loputami iz aluminija EN AW-6060, s tesnenjem med loputami s tesnilnim trakom iz EPDM materiala in s pogonsko osjo iz pocinkanega jekla. Vgrajene so na notranjii strani ohišja in pripravljene za vgradnjo motornega pogona.</t>
    </r>
    <r>
      <rPr>
        <b/>
        <sz val="10"/>
        <color theme="1"/>
        <rFont val="Calibri"/>
        <family val="2"/>
        <charset val="238"/>
        <scheme val="minor"/>
      </rPr>
      <t xml:space="preserve"> </t>
    </r>
    <r>
      <rPr>
        <sz val="10"/>
        <color theme="1"/>
        <rFont val="Calibri"/>
        <family val="2"/>
        <charset val="238"/>
        <scheme val="minor"/>
      </rPr>
      <t>Dobaviti komplet s pogonom s priključitvijo na električno in signalno omrežje vključno s kabli in vsem potrebnim elektro materialom.</t>
    </r>
  </si>
  <si>
    <r>
      <t xml:space="preserve">Zobniška regulacijska žaluzija </t>
    </r>
    <r>
      <rPr>
        <sz val="10"/>
        <color theme="1"/>
        <rFont val="Calibri"/>
        <family val="2"/>
        <charset val="238"/>
        <scheme val="minor"/>
      </rPr>
      <t>razreda tesnosti 2 po EN 1751, z zunanje ležečimi zobniki iz polipropilena PA6+GF30%, z okvirom in loputami iz aluminija EN AW-6060, s tesnenjem med loputami s tesnilnim trakom iz EPDM materiala in s pogonsko osjo iz pocinkanega jekla. Vgrajene so na notranjii strani ohišja in pripravljene za vgradnjo motornega pogona. Dobaviti komplet s pogonom s priključitvijo na električno in signalno omrežje vključno s kabli in vsem potrebnim elektro materialom.</t>
    </r>
  </si>
  <si>
    <r>
      <t xml:space="preserve">Polnjenje in odzračevanje ogrevalnega sistema </t>
    </r>
    <r>
      <rPr>
        <sz val="10"/>
        <rFont val="Calibri"/>
        <family val="2"/>
        <charset val="238"/>
        <scheme val="minor"/>
      </rPr>
      <t>z mešanico propilen glikol in mehčano vodo v razmerju 20/80, skladno z navodili proizvajalca opreme.</t>
    </r>
  </si>
  <si>
    <t>OGREVALNI SISTEMI</t>
  </si>
  <si>
    <t>Izsekovanje (štemanje, zarezovanje) utorov v zid dimenzije 5x5cm za vstavljanje cevi kondenzata, komplet s krpanjem utorov in finalno obdelavo površine</t>
  </si>
  <si>
    <t>Ustreza proizvod Aermec, 
tip FCZU 300 ali drugi enakovredni.</t>
  </si>
  <si>
    <t xml:space="preserve">grelna moč do 2,14 kW </t>
  </si>
  <si>
    <t xml:space="preserve">grelna moč do 2,61 kW </t>
  </si>
  <si>
    <t>tvv = 45°C – vstopna temp. ogrevalne vode</t>
  </si>
  <si>
    <t>tiv = 40°C – izstopna temp. ogrevalne vode</t>
  </si>
  <si>
    <t xml:space="preserve">hladilna moč do 1,0 kW </t>
  </si>
  <si>
    <t xml:space="preserve">ogrevalna moč do 1,19 kW </t>
  </si>
  <si>
    <r>
      <t>Instalacijski PVC kanali,</t>
    </r>
    <r>
      <rPr>
        <sz val="10"/>
        <rFont val="Calibri"/>
        <family val="2"/>
        <charset val="238"/>
        <scheme val="minor"/>
      </rPr>
      <t xml:space="preserve"> za zaščito bakrenih cevi kompresosrske enote, komplet s pritrdilnim materialom</t>
    </r>
  </si>
  <si>
    <r>
      <t>Dobava in vgraditev betona kvalitete C-25/30</t>
    </r>
    <r>
      <rPr>
        <sz val="10"/>
        <color theme="1"/>
        <rFont val="Calibri"/>
        <family val="2"/>
        <charset val="238"/>
        <scheme val="minor"/>
      </rPr>
      <t xml:space="preserve"> v debelini do 15cm v talno ploščo, po navodilih dobavitelja klimatov.</t>
    </r>
  </si>
  <si>
    <t>-         hladivo: R32</t>
  </si>
  <si>
    <r>
      <t xml:space="preserve">Servisni pregled </t>
    </r>
    <r>
      <rPr>
        <sz val="10"/>
        <rFont val="Calibri"/>
        <family val="2"/>
        <charset val="238"/>
        <scheme val="minor"/>
      </rPr>
      <t>obstoječe toplotne črpalke proizvajalca Daikin s strani pooblaščenega serviserja in priprava predračuna za zamenjavo okvarjenih delov.</t>
    </r>
  </si>
  <si>
    <r>
      <t xml:space="preserve">PP ali PE odtočna cev </t>
    </r>
    <r>
      <rPr>
        <sz val="10"/>
        <rFont val="Calibri"/>
        <family val="2"/>
        <charset val="238"/>
        <scheme val="minor"/>
      </rPr>
      <t>za horizontalno ali vertikalno montažo komplet s fazoni, spojnim, nosilnim in pritrdilnim materialom.</t>
    </r>
  </si>
  <si>
    <t>d32</t>
  </si>
  <si>
    <t>Ves vgrajeni material mora po kvaliteti ustrezati veljavnim tehničnim predpisom in normam.</t>
  </si>
  <si>
    <t>Pred dobavo svetilk in njihovo montažo je potrebno vse tipe svetilk uskladiti z željami investitorja ali arhitekta in jih uskladiti s projektom notranje opreme.</t>
  </si>
  <si>
    <t>Izvajalec je dolžan imeti znanja, ki so predpisano zahtevana v 77. členu ZGO-1 in tam opredeljena skozi obvezni delovodski in mojstrski izpit, iz česar izhaja, da je strokovno usposobljena oseba za posamezno vrsto inštalacije in pozna vse potrebne standardne detajle.</t>
  </si>
  <si>
    <t xml:space="preserve">Pred pričetkom del mora izvajalec del pripraviti in predati tehnične predloge ponujene elektro opreme v potrditev, ki zajemajo vse iz popisa zahtevane tehnične podatke, detajlne risbe montaže in dokazila s potrdili o ustreznosti. </t>
  </si>
  <si>
    <t xml:space="preserve">Pri tem morajo biti podani tehnični podatki in risbe povsem usklajeni z zahtevanim obsegom in se morajo povsem nanašati na natančno ponujeni tip in velikost ter ne samo na vrsto opreme (enostavne fotokopije iz generalnega kataloga proizvajalcev v namen potrjevanja opreme niso sprejemljive). </t>
  </si>
  <si>
    <t xml:space="preserve">Prav tako se mora izvajalec držati navodil proizvajalca opreme za postavitev te opreme in sicer tako, da se po izvedbi zagonov pridobi dogovorjena garancija. </t>
  </si>
  <si>
    <t xml:space="preserve">Izvajalec je dolžan izvesti preizkusni pogon posameznih sistemov po opravljeni izvedbi in o tem pisno obvestiti investitorja, da je sistem pripravljen za preizkusni pogon. </t>
  </si>
  <si>
    <t xml:space="preserve">Preizkusni pogon se izvrši v sodelovanju s predstavniki tehničnih služb, poblaščenim serviserjem vgrajenih naprav, izvajalcem strojnih napeljav, CNS in investitorjem po načinu, ki ga določa izvajalska pogodba (standard) oziroma jo predstavi investitor. </t>
  </si>
  <si>
    <t xml:space="preserve">Podroben tehnični opis opreme in elementov z jasno navedenimi karakteristikami je podan v nadaljevanju. Negativna odstopanja od razpisanih tehničnih zmogljivosti, učinkovitosti in kakovosti elektro opreme, materiala in del niso sprejemljiva, saj se razpisane obravnavajo kot najmanjše potrebne.  </t>
  </si>
  <si>
    <t>Vsi tipi izdelkov - trgovska imena in proizvajalci navedeni v popisu del in materiala so omenjeni izključno zaradi natančnega definiranja tehničnih karakteristik, standardov in predpisov, po katerih so izdelani, certifikatov ter atestov, ki jih imajo z namenom natančneje opredeliti tehnične zahteve in postopke izdelave za podobne izdelke, ki jih nudi izvajalec del.</t>
  </si>
  <si>
    <t xml:space="preserve"> Možno je ponuditi kvalitetno enakovredne ali boljše izdelke različnih proizvajalcev od navedenih.</t>
  </si>
  <si>
    <t>Popis je veljaven le v kombinaciji z vsemi grafičnimi prilogami, risbami, načrti, tehničnim poročilom, sestavami konstrukcij, geomehanskim oziroma geološkim poročilom in ostalimi sestavinami PGD in PZI projekta. Natančnejši opisi, način in kvaliteta izdelave, barve, velikost elementov, načini pritrjevanja, načini stikovanja z ostalimi elementi objekta, morebitna požarna varnost konstrukcij ali gradbenih elementov in podobno so razvidni iz prej naštetih sestavin PGD in PZI projekta. Ponudba mora vsebovati ves pritrdilni, vezni, spojni, tesnilni material in ustrezne podkostrukcije, dobavo in vgradnjo zaključnih profilov, pločevin in kotnikov, izdelavo vseh potrebnih podkonstrukcij, dodatnega izsekavanja AB in zidanih sten, ponovnega odpiranja montažnih sten in podobna dela potrebna za vgradnjo posameznega elementa objekta, izvedbo vseh drobnih gradbenih, obrtniških in inštalacijskih del ter ostalega če tudi to ni neposredno navedeno v popisu GOI del, a je kljub temu razvidno iz grafičnih prilog in ostalih prej naštetih sestavnih delov PGD in PZI projekta. Nujna je tudi kombinacija popisa s požarnim elaboratom, ki opredeljuje požarno varnost posameznih konstrukcij in gradbenih elementov objekta. Obvezno je upoštevati vse zahteve iz študije požarne varnosti. Ponudba, ki se sklicuje zgolj na tekstualni del popisa ni veljavna oziroma je nepopolna in nepravilna.</t>
  </si>
  <si>
    <t>Z oddajo ponudbe vsak ponudnik izjavlja, da je skrbno preučil vse prej omenjene sestavne dele PGD in PZI projekta in da je v skupno vrednost vključil vsa dodatna, nepredvidena in presežna dela ter material, ki zagotavljajo popolno, zaključeno in celostno izvedbo objekta, ki ga obravnava projekt, kot tudi vsa dela, ki niso neposredno opisana ali našteta v tekstualnem delu popisa, a so kljub temu razvidna iz grafičnih prilog in ostalih prej naštetih sestavnih delov PGD in PZI projekta. Za vse nejasnosti mora ponudnik v razpisnem roku, ki je namenjen postavljanju vprašanj, pisno kontaktirati investitorja. Kontaktiranje ali postavljanje vprašanj neposredno odgovornemu vodji projekta, projektantskim organizacijam, ki so sodelovale pri izdelavi projekta, ali posameznim odgovornim projektantom ni dovoljeno.</t>
  </si>
  <si>
    <t>Vse vrednosti inštalacijskih del v ponudbi, četudi ni to posebej označeno ali navedeno v popisu GOI del, morajo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inštalacijskimi vodi, izdelava vseh vrst ojačitev konstrukcij in podobna dela, ki zagotavljajo kakovostno vgradnjo vseh vrst inštalacijskih vodov in niso posebej navedena v popisu GOI del. V ponudbi morajo biti upoštevana vsa drobna elektro inštalacijska dela in transporti.</t>
  </si>
  <si>
    <t>dobavo in montažo vse navedene opreme in elementov, razen če ni drugače opisano</t>
  </si>
  <si>
    <t>vsa potrebna pripravljalna dela in manipulativne stroške</t>
  </si>
  <si>
    <t>vsa potrebna pomožna sredstva za vgrajevanje opreme na objektu kot so lestve, odri in podobno</t>
  </si>
  <si>
    <t>čiščenje prostorov po končanih delih in odvoz odpadnega meteriala na stalno mestno deponijo</t>
  </si>
  <si>
    <t>izdelavo vseh potrebnih detajlov in dopolnilnih del, katera je potrebno izvesti za dokončanje posameznih del, tudi če potrebni detajli niso podrobno navedeni in opisani v popisu del, in so ta dopolnila nujna za pravilno funkcioniranje posameznih sistemov in elementov objekta.</t>
  </si>
  <si>
    <t>preizkus varnostne razsvetljave s strani pooblaščenega izvajalca</t>
  </si>
  <si>
    <t>preizkušanje kvalitete za vse materiale, ki se vgrajujejo in dokazovanje kvalitete materialov z atesti</t>
  </si>
  <si>
    <t>ves potrebni glavni, pomožni, pritrdilni, tesnilni in vezni material</t>
  </si>
  <si>
    <t>vrtanje manjših odprtin (≤ ø100mm) ter manjša gradbena dela za el. inšt. in el. naprave</t>
  </si>
  <si>
    <t>priprava podatkov (označene spremembe v enem izvodu PZI) za izdelavo PID dokumentacije</t>
  </si>
  <si>
    <t>izdelava navodil za obratovanje in vzdrževanje</t>
  </si>
  <si>
    <t>šolanje vzdrževalcev s strani pooblaščenih serviserjev in dobaviteljev opreme</t>
  </si>
  <si>
    <t>gradbena pomoč in nadzorovanje izdelave izkopa za polaganje novih zunanjih zaščitnih cevi, niveliranje dna jarka, zasipanje v plasteh, polaganje opozorilnega traku (gradbena dela so zajeta v gradbenih delih in niso predmet tega projekta)</t>
  </si>
  <si>
    <t>Končna cena mora upoštevati tudi izdelavo dokazila o zanesljivosti objekta za elektro inštalacije v 2 (dveh) izvodih, združene v fasciklu z označenimi registri poglavij vključujoč: 
izjave, certifikate o ustreznosti z atesti za vgrajene materiale in opremo, zapisnike preizkusov, meritev, ipd., navodila za uporabo in vzdrževanje, garancijski listi, seznam dobaviteljev opreme in servisov. 
Dokumentacija mora biti vložena v prozorne ovitke, ustrezno zaporedno označena, oštevilčena in predana investitorju pred tehničnim pregledom.</t>
  </si>
  <si>
    <t>Izvedbo del mora izvajalec prilagajati luškemu delovnemu procesu, ki se mora odvijati nemoteno. V kolikor bo izvajalec za izvedbo del moral začasno umikati mehanizacijo, mora te stroške vključiti v svojo ponudbo. Dodatnih stroškov iz tega naslova naročnik ne bo priznal.</t>
  </si>
  <si>
    <t>ELEKTRIČNE INŠTALACIJE</t>
  </si>
  <si>
    <t>3.1.1.</t>
  </si>
  <si>
    <t>Izvedba demontaže ožičenja opreme, predvidene za odstranitev ali zamenjavo, komplet z odvozom na ustrezno deponijo in sicer:</t>
  </si>
  <si>
    <r>
      <rPr>
        <b/>
        <sz val="10"/>
        <color theme="1"/>
        <rFont val="Calibri"/>
        <family val="2"/>
        <scheme val="minor"/>
      </rPr>
      <t>3 tkg</t>
    </r>
    <r>
      <rPr>
        <sz val="10"/>
        <color theme="1"/>
        <rFont val="Calibri"/>
        <family val="2"/>
        <scheme val="minor"/>
      </rPr>
      <t xml:space="preserve"> konvektorjev;</t>
    </r>
  </si>
  <si>
    <r>
      <rPr>
        <b/>
        <sz val="10"/>
        <color theme="1"/>
        <rFont val="Calibri"/>
        <family val="2"/>
        <scheme val="minor"/>
      </rPr>
      <t>2 tkg</t>
    </r>
    <r>
      <rPr>
        <sz val="10"/>
        <color theme="1"/>
        <rFont val="Calibri"/>
        <family val="2"/>
        <scheme val="minor"/>
      </rPr>
      <t xml:space="preserve"> klimat;</t>
    </r>
  </si>
  <si>
    <r>
      <rPr>
        <b/>
        <sz val="10"/>
        <color theme="1"/>
        <rFont val="Calibri"/>
        <family val="2"/>
        <scheme val="minor"/>
      </rPr>
      <t>4 tkg</t>
    </r>
    <r>
      <rPr>
        <sz val="10"/>
        <color theme="1"/>
        <rFont val="Calibri"/>
        <family val="2"/>
        <scheme val="minor"/>
      </rPr>
      <t xml:space="preserve"> opuščeni tokokrogi.</t>
    </r>
  </si>
  <si>
    <r>
      <rPr>
        <sz val="10"/>
        <color theme="1"/>
        <rFont val="Calibri"/>
        <family val="2"/>
        <scheme val="minor"/>
      </rPr>
      <t xml:space="preserve">Ureditev obstoječega stikalnega bloka v pritličju objekta </t>
    </r>
    <r>
      <rPr>
        <b/>
        <sz val="10"/>
        <color theme="1"/>
        <rFont val="Calibri"/>
        <family val="2"/>
        <scheme val="minor"/>
      </rPr>
      <t>RP</t>
    </r>
    <r>
      <rPr>
        <sz val="10"/>
        <color theme="1"/>
        <rFont val="Calibri"/>
        <family val="2"/>
        <scheme val="minor"/>
      </rPr>
      <t xml:space="preserve"> in sicer:</t>
    </r>
  </si>
  <si>
    <r>
      <rPr>
        <b/>
        <sz val="10"/>
        <color theme="1"/>
        <rFont val="Calibri"/>
        <family val="2"/>
        <scheme val="minor"/>
      </rPr>
      <t>1 kos</t>
    </r>
    <r>
      <rPr>
        <sz val="10"/>
        <color theme="1"/>
        <rFont val="Calibri"/>
        <family val="2"/>
        <scheme val="minor"/>
      </rPr>
      <t xml:space="preserve"> dobava in montaža inštalacijskega odklopnika, kot npr. ETIMAT 6 1p, 6kA, C10A, proizvajalec ETI ali enakovredno;</t>
    </r>
  </si>
  <si>
    <r>
      <rPr>
        <b/>
        <sz val="10"/>
        <color theme="1"/>
        <rFont val="Calibri"/>
        <family val="2"/>
        <scheme val="minor"/>
      </rPr>
      <t xml:space="preserve">1 kos </t>
    </r>
    <r>
      <rPr>
        <sz val="10"/>
        <color theme="1"/>
        <rFont val="Calibri"/>
        <family val="2"/>
        <scheme val="minor"/>
      </rPr>
      <t>izvedba priključitve novega tokokroga;</t>
    </r>
  </si>
  <si>
    <r>
      <rPr>
        <b/>
        <sz val="10"/>
        <color theme="1"/>
        <rFont val="Calibri"/>
        <family val="2"/>
        <scheme val="minor"/>
      </rPr>
      <t>1 kos</t>
    </r>
    <r>
      <rPr>
        <sz val="10"/>
        <color theme="1"/>
        <rFont val="Calibri"/>
        <family val="2"/>
        <scheme val="minor"/>
      </rPr>
      <t xml:space="preserve"> izdelava vezalne sheme stikalnega bloka;</t>
    </r>
  </si>
  <si>
    <r>
      <rPr>
        <b/>
        <sz val="10"/>
        <color theme="1"/>
        <rFont val="Calibri"/>
        <family val="2"/>
        <scheme val="minor"/>
      </rPr>
      <t>1 kos</t>
    </r>
    <r>
      <rPr>
        <sz val="10"/>
        <color theme="1"/>
        <rFont val="Calibri"/>
        <family val="2"/>
        <scheme val="minor"/>
      </rPr>
      <t xml:space="preserve"> ureditev oznak in opozoril.</t>
    </r>
  </si>
  <si>
    <r>
      <rPr>
        <sz val="10"/>
        <color theme="1"/>
        <rFont val="Calibri"/>
        <family val="2"/>
        <scheme val="minor"/>
      </rPr>
      <t xml:space="preserve">Ureditev obstoječega stikalnega bloka v 2. nadstropju objekta </t>
    </r>
    <r>
      <rPr>
        <b/>
        <sz val="10"/>
        <color theme="1"/>
        <rFont val="Calibri"/>
        <family val="2"/>
        <scheme val="minor"/>
      </rPr>
      <t>R2N</t>
    </r>
    <r>
      <rPr>
        <sz val="10"/>
        <color theme="1"/>
        <rFont val="Calibri"/>
        <family val="2"/>
        <scheme val="minor"/>
      </rPr>
      <t xml:space="preserve"> in sicer:</t>
    </r>
  </si>
  <si>
    <r>
      <rPr>
        <b/>
        <sz val="10"/>
        <color theme="1"/>
        <rFont val="Calibri"/>
        <family val="2"/>
        <scheme val="minor"/>
      </rPr>
      <t>2 kos</t>
    </r>
    <r>
      <rPr>
        <sz val="10"/>
        <color theme="1"/>
        <rFont val="Calibri"/>
        <family val="2"/>
        <scheme val="minor"/>
      </rPr>
      <t xml:space="preserve"> dobava in montaža inštalacijskega odklopnika, kot npr. ETIMAT 6 1p, 6kA, C10A, proizvajalec ETI ali enakovredno;</t>
    </r>
  </si>
  <si>
    <r>
      <rPr>
        <b/>
        <sz val="10"/>
        <color theme="1"/>
        <rFont val="Calibri"/>
        <family val="2"/>
        <scheme val="minor"/>
      </rPr>
      <t>6 kos</t>
    </r>
    <r>
      <rPr>
        <sz val="10"/>
        <color theme="1"/>
        <rFont val="Calibri"/>
        <family val="2"/>
        <scheme val="minor"/>
      </rPr>
      <t xml:space="preserve"> dobava in montaža talilnega vložka tipa CH10, gG, 16A v obstoječe ločilno stikalo tipa VLC 10 3P, proizvajalec ETI</t>
    </r>
  </si>
  <si>
    <r>
      <rPr>
        <b/>
        <sz val="10"/>
        <color theme="1"/>
        <rFont val="Calibri"/>
        <family val="2"/>
        <scheme val="minor"/>
      </rPr>
      <t xml:space="preserve">4 kos </t>
    </r>
    <r>
      <rPr>
        <sz val="10"/>
        <color theme="1"/>
        <rFont val="Calibri"/>
        <family val="2"/>
        <scheme val="minor"/>
      </rPr>
      <t>izvedba priključitve novih tokokrogov;</t>
    </r>
  </si>
  <si>
    <t>Dobava in montaža sobnega termostata konvektorjev, kot npr. WMT10, proizvajalec AERMEC ali enakovredno.</t>
  </si>
  <si>
    <t>kos</t>
  </si>
  <si>
    <t>Dobava in montaža okrogle vgradne svetilke premera 28mm, 1968lm, 24.8W, 3000K, CRI&gt;80, IP20, IK06, kot npr. Nitro RV Flat, proizvajalec Intra ali enakovredno.</t>
  </si>
  <si>
    <t>Izvedba fiksnega izvoda, komplet z montažno dozo in priklopom za naslednje el. porabnike:</t>
  </si>
  <si>
    <t>1-fazni priključek konvektorja</t>
  </si>
  <si>
    <t>1-fazni priključek ventilatorja sanitarij</t>
  </si>
  <si>
    <t>3-fazni priključek klimata KN1 3,6 kW</t>
  </si>
  <si>
    <t>3-fazni priključek kompresorske enote  3,1 kW</t>
  </si>
  <si>
    <t>Izvedba povezave s signalnim kablom naslednjih naprav:</t>
  </si>
  <si>
    <t>sobni termostat konvektorja</t>
  </si>
  <si>
    <t>komunikacija modbus strojne opreme</t>
  </si>
  <si>
    <t>Dobava in polaganje kabelskih vodnikov delno na kabelske police in delno v zaščitne cevi:</t>
  </si>
  <si>
    <t>NYY-J 5x4 mm2</t>
  </si>
  <si>
    <t>NYM-J 3x1.5 mm2</t>
  </si>
  <si>
    <t>Dobava in polaganje signalnih vodnikov delno na kabelske police in delno v zaščitne cevi:</t>
  </si>
  <si>
    <t>J-Y(St)Y 2x2x0,8 mm2</t>
  </si>
  <si>
    <t>LiYCY 7x0,75 mm2</t>
  </si>
  <si>
    <t>Dobava in polaganje Cu vodnika za ozemljitev kabelskih polic, tehnološke opreme in kovinskih konstrukcij:</t>
  </si>
  <si>
    <t>H07V-K 4 mm2</t>
  </si>
  <si>
    <t>H07V-K 6 mm2</t>
  </si>
  <si>
    <t>H07V-K 10 mm2</t>
  </si>
  <si>
    <t>H07V-K 16 mm2</t>
  </si>
  <si>
    <t>Dobava in montaža inštalacijske zaščitne cevi za podometno montažo v zidane ali votle stene:</t>
  </si>
  <si>
    <t>inštalacijska cev not. premera ∅ 13.5 mm</t>
  </si>
  <si>
    <t>inštalacijska cev not. premera ∅ 16 mm</t>
  </si>
  <si>
    <t>Dobava in montaža samougasne inštalacijske zaščitne cevi za  zunanjo vgradnjo, odporno na neugodne atmosferske vplive :</t>
  </si>
  <si>
    <t>inštalacijska cev not. premera ∅ 32 mm</t>
  </si>
  <si>
    <t>Dobava in montaža vroče pocinkanih (FeZn-H) kabelskih polic za zunanjo montažo, komplet z delno stenskimi in delno talnimi konzolami ter objemkami za cevi:</t>
  </si>
  <si>
    <t>PK100 - perforirana, s pokrovom</t>
  </si>
  <si>
    <t>Dobava in montaža nadometnih razvodnih doz, različnih dimenzij.</t>
  </si>
  <si>
    <t>Povezava kovinskih mas z vodnikom za izenačevanje potencialov, komplet z ustreznimi objemkami in pritrdilnim materialom.</t>
  </si>
  <si>
    <t>Izvedba meritev NN električnih inštalacij z izdelavo pisnih merilnih protokolov (50 tokokrogov).</t>
  </si>
  <si>
    <t>SKUPAJ ELEKTRIČNE INŠTALACIJE</t>
  </si>
  <si>
    <t>4.</t>
  </si>
  <si>
    <t>STROJNE INŠTALACIJE</t>
  </si>
  <si>
    <t>4.1.</t>
  </si>
  <si>
    <t>4.2.</t>
  </si>
  <si>
    <t>5.</t>
  </si>
  <si>
    <t>NEPREDVIDENA DELA (5%) 1-4.</t>
  </si>
  <si>
    <t>SPLOŠNI OPIS ELEKTRIČNIH INŠTALACIJ:</t>
  </si>
  <si>
    <t>SPLOŠNI OPIS STROJNIH INŠTALACIJ:</t>
  </si>
  <si>
    <t>sklop 2 SKUPAJ BREZ DDV</t>
  </si>
  <si>
    <t>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</si>
</sst>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 &quot;€&quot;"/>
    <numFmt numFmtId="165" formatCode="#,##0.00\ _S_I_T"/>
    <numFmt numFmtId="166" formatCode="_-* #,##0.00\ _S_I_T_-;\-* #,##0.00\ _S_I_T_-;_-* &quot;-&quot;??\ _S_I_T_-;_-@_-"/>
    <numFmt numFmtId="167" formatCode="_-* #,##0.00\ _S_I_T_-;\-* #,##0.00\ _S_I_T_-;_-* \-??\ _S_I_T_-;_-@_-"/>
    <numFmt numFmtId="168" formatCode="#,##0.00\ [$€-1]"/>
    <numFmt numFmtId="169" formatCode="#&quot;.&quot;"/>
    <numFmt numFmtId="170" formatCode="#,##0.00\ _€"/>
    <numFmt numFmtId="171" formatCode="#,##0.00_ ;[Red]\-#,##0.00\ "/>
  </numFmts>
  <fonts count="45">
    <font>
      <sz val="11"/>
      <color theme="1"/>
      <name val="Calibri"/>
      <family val="2"/>
      <charset val="238"/>
      <scheme val="minor"/>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sz val="9"/>
      <name val="Futura Prins"/>
    </font>
    <font>
      <sz val="9"/>
      <name val="Courier New CE"/>
      <family val="3"/>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0"/>
      <name val="Arial CE"/>
      <charset val="238"/>
    </font>
    <font>
      <sz val="10"/>
      <name val="Arial"/>
      <family val="2"/>
    </font>
    <font>
      <sz val="10"/>
      <name val="Arial CE"/>
    </font>
    <font>
      <sz val="11"/>
      <color indexed="8"/>
      <name val="Calibri"/>
      <family val="2"/>
    </font>
    <font>
      <sz val="11"/>
      <color indexed="60"/>
      <name val="Calibri"/>
      <family val="2"/>
      <charset val="238"/>
    </font>
    <font>
      <sz val="11"/>
      <color indexed="10"/>
      <name val="Calibri"/>
      <family val="2"/>
      <charset val="238"/>
    </font>
    <font>
      <sz val="10"/>
      <name val="Helv"/>
      <charset val="204"/>
    </font>
    <font>
      <b/>
      <sz val="11"/>
      <color indexed="8"/>
      <name val="Calibri"/>
      <family val="2"/>
      <charset val="238"/>
    </font>
    <font>
      <b/>
      <sz val="11"/>
      <name val="Calibri"/>
      <family val="2"/>
      <charset val="238"/>
      <scheme val="minor"/>
    </font>
    <font>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0"/>
      <color theme="1"/>
      <name val="Calibri"/>
      <family val="2"/>
      <charset val="238"/>
      <scheme val="minor"/>
    </font>
    <font>
      <sz val="10"/>
      <name val="Symbol"/>
      <family val="1"/>
      <charset val="2"/>
    </font>
    <font>
      <b/>
      <sz val="10"/>
      <color theme="1"/>
      <name val="Calibri"/>
      <family val="2"/>
      <charset val="238"/>
      <scheme val="minor"/>
    </font>
    <font>
      <b/>
      <u/>
      <sz val="10"/>
      <color theme="1"/>
      <name val="Calibri"/>
      <family val="2"/>
      <charset val="238"/>
      <scheme val="minor"/>
    </font>
    <font>
      <sz val="11"/>
      <color indexed="8"/>
      <name val="Arial"/>
      <family val="2"/>
    </font>
    <font>
      <vertAlign val="superscript"/>
      <sz val="10"/>
      <name val="Calibri"/>
      <family val="2"/>
      <charset val="238"/>
      <scheme val="minor"/>
    </font>
    <font>
      <sz val="11"/>
      <color theme="1"/>
      <name val="Calibri"/>
      <family val="2"/>
      <charset val="238"/>
      <scheme val="minor"/>
    </font>
    <font>
      <sz val="10"/>
      <color rgb="FF000000"/>
      <name val="Calibri"/>
      <family val="2"/>
      <charset val="238"/>
      <scheme val="minor"/>
    </font>
    <font>
      <b/>
      <sz val="10"/>
      <color rgb="FF000000"/>
      <name val="Calibri"/>
      <family val="2"/>
      <charset val="238"/>
      <scheme val="minor"/>
    </font>
    <font>
      <sz val="10"/>
      <color indexed="8"/>
      <name val="Calibri"/>
      <family val="2"/>
      <charset val="238"/>
      <scheme val="minor"/>
    </font>
    <font>
      <sz val="10"/>
      <color rgb="FFFF0000"/>
      <name val="Calibri"/>
      <family val="2"/>
      <charset val="238"/>
      <scheme val="minor"/>
    </font>
    <font>
      <sz val="10"/>
      <color theme="1"/>
      <name val="Calibri"/>
      <family val="2"/>
      <scheme val="minor"/>
    </font>
    <font>
      <b/>
      <sz val="10"/>
      <color theme="1"/>
      <name val="Calibri"/>
      <family val="2"/>
      <scheme val="minor"/>
    </font>
    <font>
      <sz val="10"/>
      <name val="Calibri"/>
      <family val="2"/>
      <scheme val="minor"/>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64"/>
      </bottom>
      <diagonal/>
    </border>
    <border>
      <left/>
      <right/>
      <top style="thin">
        <color indexed="64"/>
      </top>
      <bottom style="thin">
        <color indexed="64"/>
      </bottom>
      <diagonal/>
    </border>
  </borders>
  <cellStyleXfs count="211">
    <xf numFmtId="0" fontId="0" fillId="0" borderId="0"/>
    <xf numFmtId="165" fontId="1" fillId="0" borderId="0" applyFill="0">
      <alignment horizontal="left" vertical="top" wrapText="1"/>
    </xf>
    <xf numFmtId="165" fontId="2" fillId="2" borderId="0" applyBorder="0" applyProtection="0">
      <alignment horizontal="left" vertical="top" wrapText="1"/>
    </xf>
    <xf numFmtId="165" fontId="2" fillId="3" borderId="0" applyBorder="0" applyProtection="0">
      <alignment horizontal="left" vertical="top" wrapText="1"/>
    </xf>
    <xf numFmtId="165" fontId="2" fillId="4" borderId="0" applyBorder="0" applyProtection="0">
      <alignment horizontal="left" vertical="top" wrapText="1"/>
    </xf>
    <xf numFmtId="165" fontId="2" fillId="5" borderId="0" applyBorder="0" applyProtection="0">
      <alignment horizontal="left" vertical="top" wrapText="1"/>
    </xf>
    <xf numFmtId="165" fontId="2" fillId="6" borderId="0" applyBorder="0" applyProtection="0">
      <alignment horizontal="left" vertical="top" wrapText="1"/>
    </xf>
    <xf numFmtId="165" fontId="2" fillId="7" borderId="0" applyBorder="0" applyProtection="0">
      <alignment horizontal="left" vertical="top" wrapText="1"/>
    </xf>
    <xf numFmtId="0" fontId="2" fillId="8" borderId="0" applyNumberFormat="0" applyBorder="0" applyAlignment="0" applyProtection="0"/>
    <xf numFmtId="165" fontId="2" fillId="2" borderId="0" applyBorder="0" applyProtection="0">
      <alignment horizontal="left" vertical="top" wrapText="1"/>
    </xf>
    <xf numFmtId="0" fontId="2" fillId="9" borderId="0" applyNumberFormat="0" applyBorder="0" applyAlignment="0" applyProtection="0"/>
    <xf numFmtId="165" fontId="2" fillId="3" borderId="0" applyBorder="0" applyProtection="0">
      <alignment horizontal="left" vertical="top" wrapText="1"/>
    </xf>
    <xf numFmtId="0" fontId="2" fillId="10" borderId="0" applyNumberFormat="0" applyBorder="0" applyAlignment="0" applyProtection="0"/>
    <xf numFmtId="165" fontId="2" fillId="4" borderId="0" applyBorder="0" applyProtection="0">
      <alignment horizontal="left" vertical="top" wrapText="1"/>
    </xf>
    <xf numFmtId="0" fontId="2" fillId="11" borderId="0" applyNumberFormat="0" applyBorder="0" applyAlignment="0" applyProtection="0"/>
    <xf numFmtId="165" fontId="2" fillId="5" borderId="0" applyBorder="0" applyProtection="0">
      <alignment horizontal="left" vertical="top" wrapText="1"/>
    </xf>
    <xf numFmtId="0" fontId="2" fillId="12" borderId="0" applyNumberFormat="0" applyBorder="0" applyAlignment="0" applyProtection="0"/>
    <xf numFmtId="165" fontId="2" fillId="6" borderId="0" applyBorder="0" applyProtection="0">
      <alignment horizontal="left" vertical="top" wrapText="1"/>
    </xf>
    <xf numFmtId="0" fontId="2" fillId="13" borderId="0" applyNumberFormat="0" applyBorder="0" applyAlignment="0" applyProtection="0"/>
    <xf numFmtId="165" fontId="2" fillId="7" borderId="0" applyBorder="0" applyProtection="0">
      <alignment horizontal="left" vertical="top" wrapText="1"/>
    </xf>
    <xf numFmtId="165" fontId="2" fillId="14" borderId="0" applyBorder="0" applyProtection="0">
      <alignment horizontal="left" vertical="top" wrapText="1"/>
    </xf>
    <xf numFmtId="165" fontId="2" fillId="15" borderId="0" applyBorder="0" applyProtection="0">
      <alignment horizontal="left" vertical="top" wrapText="1"/>
    </xf>
    <xf numFmtId="165" fontId="2" fillId="16" borderId="0" applyBorder="0" applyProtection="0">
      <alignment horizontal="left" vertical="top" wrapText="1"/>
    </xf>
    <xf numFmtId="165" fontId="2" fillId="5" borderId="0" applyBorder="0" applyProtection="0">
      <alignment horizontal="left" vertical="top" wrapText="1"/>
    </xf>
    <xf numFmtId="165" fontId="2" fillId="14" borderId="0" applyBorder="0" applyProtection="0">
      <alignment horizontal="left" vertical="top" wrapText="1"/>
    </xf>
    <xf numFmtId="165" fontId="2" fillId="17" borderId="0" applyBorder="0" applyProtection="0">
      <alignment horizontal="left" vertical="top" wrapText="1"/>
    </xf>
    <xf numFmtId="0" fontId="2" fillId="18" borderId="0" applyNumberFormat="0" applyBorder="0" applyAlignment="0" applyProtection="0"/>
    <xf numFmtId="165" fontId="2" fillId="14" borderId="0" applyBorder="0" applyProtection="0">
      <alignment horizontal="left" vertical="top" wrapText="1"/>
    </xf>
    <xf numFmtId="0" fontId="2" fillId="19" borderId="0" applyNumberFormat="0" applyBorder="0" applyAlignment="0" applyProtection="0"/>
    <xf numFmtId="165" fontId="2" fillId="15" borderId="0" applyBorder="0" applyProtection="0">
      <alignment horizontal="left" vertical="top" wrapText="1"/>
    </xf>
    <xf numFmtId="0" fontId="2" fillId="20" borderId="0" applyNumberFormat="0" applyBorder="0" applyAlignment="0" applyProtection="0"/>
    <xf numFmtId="165" fontId="2" fillId="16" borderId="0" applyBorder="0" applyProtection="0">
      <alignment horizontal="left" vertical="top" wrapText="1"/>
    </xf>
    <xf numFmtId="0" fontId="2" fillId="11" borderId="0" applyNumberFormat="0" applyBorder="0" applyAlignment="0" applyProtection="0"/>
    <xf numFmtId="165" fontId="2" fillId="5" borderId="0" applyBorder="0" applyProtection="0">
      <alignment horizontal="left" vertical="top" wrapText="1"/>
    </xf>
    <xf numFmtId="0" fontId="2" fillId="18" borderId="0" applyNumberFormat="0" applyBorder="0" applyAlignment="0" applyProtection="0"/>
    <xf numFmtId="165" fontId="2" fillId="14" borderId="0" applyBorder="0" applyProtection="0">
      <alignment horizontal="left" vertical="top" wrapText="1"/>
    </xf>
    <xf numFmtId="0" fontId="2" fillId="21" borderId="0" applyNumberFormat="0" applyBorder="0" applyAlignment="0" applyProtection="0"/>
    <xf numFmtId="165" fontId="2" fillId="17" borderId="0" applyBorder="0" applyProtection="0">
      <alignment horizontal="left" vertical="top" wrapText="1"/>
    </xf>
    <xf numFmtId="165" fontId="3" fillId="22" borderId="0" applyBorder="0" applyProtection="0">
      <alignment horizontal="left" vertical="top" wrapText="1"/>
    </xf>
    <xf numFmtId="165" fontId="3" fillId="15" borderId="0" applyBorder="0" applyProtection="0">
      <alignment horizontal="left" vertical="top" wrapText="1"/>
    </xf>
    <xf numFmtId="165" fontId="3" fillId="16" borderId="0" applyBorder="0" applyProtection="0">
      <alignment horizontal="left" vertical="top" wrapText="1"/>
    </xf>
    <xf numFmtId="165" fontId="3" fillId="23" borderId="0" applyBorder="0" applyProtection="0">
      <alignment horizontal="left" vertical="top" wrapText="1"/>
    </xf>
    <xf numFmtId="165" fontId="3" fillId="24" borderId="0" applyBorder="0" applyProtection="0">
      <alignment horizontal="left" vertical="top" wrapText="1"/>
    </xf>
    <xf numFmtId="165" fontId="3" fillId="25" borderId="0" applyBorder="0" applyProtection="0">
      <alignment horizontal="left" vertical="top" wrapText="1"/>
    </xf>
    <xf numFmtId="0" fontId="3" fillId="26" borderId="0" applyNumberFormat="0" applyBorder="0" applyAlignment="0" applyProtection="0"/>
    <xf numFmtId="165" fontId="3" fillId="22" borderId="0" applyBorder="0" applyProtection="0">
      <alignment horizontal="left" vertical="top" wrapText="1"/>
    </xf>
    <xf numFmtId="0" fontId="3" fillId="19" borderId="0" applyNumberFormat="0" applyBorder="0" applyAlignment="0" applyProtection="0"/>
    <xf numFmtId="165" fontId="3" fillId="15" borderId="0" applyBorder="0" applyProtection="0">
      <alignment horizontal="left" vertical="top" wrapText="1"/>
    </xf>
    <xf numFmtId="0" fontId="3" fillId="20" borderId="0" applyNumberFormat="0" applyBorder="0" applyAlignment="0" applyProtection="0"/>
    <xf numFmtId="165" fontId="3" fillId="16" borderId="0" applyBorder="0" applyProtection="0">
      <alignment horizontal="left" vertical="top" wrapText="1"/>
    </xf>
    <xf numFmtId="0" fontId="3" fillId="27" borderId="0" applyNumberFormat="0" applyBorder="0" applyAlignment="0" applyProtection="0"/>
    <xf numFmtId="165" fontId="3" fillId="23" borderId="0" applyBorder="0" applyProtection="0">
      <alignment horizontal="left" vertical="top" wrapText="1"/>
    </xf>
    <xf numFmtId="0" fontId="3" fillId="28" borderId="0" applyNumberFormat="0" applyBorder="0" applyAlignment="0" applyProtection="0"/>
    <xf numFmtId="165" fontId="3" fillId="24" borderId="0" applyBorder="0" applyProtection="0">
      <alignment horizontal="left" vertical="top" wrapText="1"/>
    </xf>
    <xf numFmtId="0" fontId="3" fillId="29" borderId="0" applyNumberFormat="0" applyBorder="0" applyAlignment="0" applyProtection="0"/>
    <xf numFmtId="165" fontId="3" fillId="25" borderId="0" applyBorder="0" applyProtection="0">
      <alignment horizontal="left" vertical="top" wrapText="1"/>
    </xf>
    <xf numFmtId="0" fontId="3" fillId="30" borderId="0" applyNumberFormat="0" applyBorder="0" applyAlignment="0" applyProtection="0"/>
    <xf numFmtId="165" fontId="3" fillId="31" borderId="0" applyBorder="0" applyProtection="0">
      <alignment horizontal="left" vertical="top" wrapText="1"/>
    </xf>
    <xf numFmtId="0" fontId="3" fillId="32" borderId="0" applyNumberFormat="0" applyBorder="0" applyAlignment="0" applyProtection="0"/>
    <xf numFmtId="165" fontId="3" fillId="33" borderId="0" applyBorder="0" applyProtection="0">
      <alignment horizontal="left" vertical="top" wrapText="1"/>
    </xf>
    <xf numFmtId="0" fontId="3" fillId="34" borderId="0" applyNumberFormat="0" applyBorder="0" applyAlignment="0" applyProtection="0"/>
    <xf numFmtId="165" fontId="3" fillId="35" borderId="0" applyBorder="0" applyProtection="0">
      <alignment horizontal="left" vertical="top" wrapText="1"/>
    </xf>
    <xf numFmtId="0" fontId="3" fillId="27" borderId="0" applyNumberFormat="0" applyBorder="0" applyAlignment="0" applyProtection="0"/>
    <xf numFmtId="165" fontId="3" fillId="23" borderId="0" applyBorder="0" applyProtection="0">
      <alignment horizontal="left" vertical="top" wrapText="1"/>
    </xf>
    <xf numFmtId="0" fontId="3" fillId="28" borderId="0" applyNumberFormat="0" applyBorder="0" applyAlignment="0" applyProtection="0"/>
    <xf numFmtId="165" fontId="3" fillId="24" borderId="0" applyBorder="0" applyProtection="0">
      <alignment horizontal="left" vertical="top" wrapText="1"/>
    </xf>
    <xf numFmtId="0" fontId="3" fillId="36" borderId="0" applyNumberFormat="0" applyBorder="0" applyAlignment="0" applyProtection="0"/>
    <xf numFmtId="165" fontId="3" fillId="37" borderId="0" applyBorder="0" applyProtection="0">
      <alignment horizontal="left" vertical="top" wrapText="1"/>
    </xf>
    <xf numFmtId="0" fontId="4" fillId="9" borderId="0" applyNumberFormat="0" applyBorder="0" applyAlignment="0" applyProtection="0"/>
    <xf numFmtId="165" fontId="4" fillId="3" borderId="0" applyBorder="0" applyProtection="0">
      <alignment horizontal="left" vertical="top" wrapText="1"/>
    </xf>
    <xf numFmtId="0" fontId="5" fillId="38" borderId="2" applyNumberFormat="0" applyAlignment="0" applyProtection="0"/>
    <xf numFmtId="165" fontId="5" fillId="39" borderId="2" applyProtection="0">
      <alignment horizontal="left" vertical="top" wrapText="1"/>
    </xf>
    <xf numFmtId="0" fontId="6" fillId="40" borderId="3" applyNumberFormat="0" applyAlignment="0" applyProtection="0"/>
    <xf numFmtId="165" fontId="6" fillId="41" borderId="3"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5" fontId="7" fillId="4" borderId="0" applyBorder="0" applyProtection="0">
      <alignment horizontal="left" vertical="top" wrapText="1"/>
    </xf>
    <xf numFmtId="0" fontId="8" fillId="0" borderId="4" applyAlignment="0"/>
    <xf numFmtId="0" fontId="9" fillId="0" borderId="0"/>
    <xf numFmtId="0" fontId="10" fillId="0" borderId="0" applyNumberFormat="0" applyFill="0" applyBorder="0" applyAlignment="0" applyProtection="0"/>
    <xf numFmtId="165" fontId="10" fillId="0" borderId="0" applyFill="0" applyBorder="0" applyProtection="0">
      <alignment horizontal="left" vertical="top" wrapText="1"/>
    </xf>
    <xf numFmtId="0" fontId="7" fillId="10" borderId="0" applyNumberFormat="0" applyBorder="0" applyAlignment="0" applyProtection="0"/>
    <xf numFmtId="165" fontId="7" fillId="4" borderId="0" applyBorder="0" applyProtection="0">
      <alignment horizontal="left" vertical="top" wrapText="1"/>
    </xf>
    <xf numFmtId="0" fontId="11" fillId="0" borderId="5" applyNumberFormat="0" applyFill="0" applyAlignment="0" applyProtection="0"/>
    <xf numFmtId="165" fontId="11" fillId="0" borderId="5" applyFill="0" applyProtection="0">
      <alignment horizontal="left" vertical="top" wrapText="1"/>
    </xf>
    <xf numFmtId="0" fontId="12" fillId="0" borderId="6" applyNumberFormat="0" applyFill="0" applyAlignment="0" applyProtection="0"/>
    <xf numFmtId="165" fontId="12" fillId="0" borderId="6" applyFill="0" applyProtection="0">
      <alignment horizontal="left" vertical="top" wrapText="1"/>
    </xf>
    <xf numFmtId="0" fontId="13" fillId="0" borderId="7" applyNumberFormat="0" applyFill="0" applyAlignment="0" applyProtection="0"/>
    <xf numFmtId="165" fontId="13" fillId="0" borderId="7" applyFill="0" applyProtection="0">
      <alignment horizontal="left" vertical="top" wrapText="1"/>
    </xf>
    <xf numFmtId="0" fontId="13" fillId="0" borderId="0" applyNumberFormat="0" applyFill="0" applyBorder="0" applyAlignment="0" applyProtection="0"/>
    <xf numFmtId="165" fontId="13" fillId="0" borderId="0" applyFill="0" applyBorder="0" applyProtection="0">
      <alignment horizontal="left" vertical="top" wrapText="1"/>
    </xf>
    <xf numFmtId="0" fontId="14" fillId="13" borderId="2" applyNumberFormat="0" applyAlignment="0" applyProtection="0"/>
    <xf numFmtId="165" fontId="14" fillId="7" borderId="2" applyProtection="0">
      <alignment horizontal="left" vertical="top" wrapText="1"/>
    </xf>
    <xf numFmtId="165" fontId="15" fillId="39" borderId="8" applyProtection="0">
      <alignment horizontal="left" vertical="top" wrapText="1"/>
    </xf>
    <xf numFmtId="0" fontId="16" fillId="0" borderId="9" applyNumberFormat="0" applyFill="0" applyAlignment="0" applyProtection="0"/>
    <xf numFmtId="165" fontId="16" fillId="0" borderId="9" applyFill="0" applyProtection="0">
      <alignment horizontal="left" vertical="top" wrapText="1"/>
    </xf>
    <xf numFmtId="165" fontId="11" fillId="0" borderId="5" applyFill="0" applyProtection="0">
      <alignment horizontal="left" vertical="top" wrapText="1"/>
    </xf>
    <xf numFmtId="165" fontId="12" fillId="0" borderId="6" applyFill="0" applyProtection="0">
      <alignment horizontal="left" vertical="top" wrapText="1"/>
    </xf>
    <xf numFmtId="165" fontId="13" fillId="0" borderId="7" applyFill="0" applyProtection="0">
      <alignment horizontal="left" vertical="top" wrapText="1"/>
    </xf>
    <xf numFmtId="165" fontId="13" fillId="0" borderId="0" applyFill="0" applyBorder="0" applyProtection="0">
      <alignment horizontal="left" vertical="top" wrapText="1"/>
    </xf>
    <xf numFmtId="165" fontId="17" fillId="0" borderId="0" applyFill="0" applyBorder="0" applyProtection="0">
      <alignment horizontal="left" vertical="top" wrapText="1"/>
    </xf>
    <xf numFmtId="0" fontId="1" fillId="0" borderId="0"/>
    <xf numFmtId="0" fontId="1" fillId="0" borderId="0"/>
    <xf numFmtId="0" fontId="1" fillId="0" borderId="0"/>
    <xf numFmtId="165" fontId="1" fillId="0" borderId="0">
      <alignment horizontal="left" vertical="top" wrapText="1"/>
    </xf>
    <xf numFmtId="0" fontId="1" fillId="0" borderId="0"/>
    <xf numFmtId="0" fontId="18" fillId="0" borderId="0">
      <alignment vertical="top"/>
    </xf>
    <xf numFmtId="0" fontId="1" fillId="0" borderId="0"/>
    <xf numFmtId="0" fontId="19" fillId="0" borderId="0"/>
    <xf numFmtId="0" fontId="18" fillId="0" borderId="0">
      <alignment vertical="top"/>
    </xf>
    <xf numFmtId="0" fontId="20" fillId="0" borderId="0"/>
    <xf numFmtId="0" fontId="1" fillId="0" borderId="0"/>
    <xf numFmtId="0" fontId="18" fillId="0" borderId="0"/>
    <xf numFmtId="168" fontId="1" fillId="0" borderId="0"/>
    <xf numFmtId="0" fontId="1" fillId="0" borderId="0"/>
    <xf numFmtId="0" fontId="1" fillId="0" borderId="0"/>
    <xf numFmtId="165" fontId="1" fillId="0" borderId="0" applyFill="0">
      <alignment horizontal="left" vertical="top" wrapText="1"/>
    </xf>
    <xf numFmtId="0" fontId="1" fillId="0" borderId="0"/>
    <xf numFmtId="0" fontId="1" fillId="0" borderId="0"/>
    <xf numFmtId="0" fontId="21" fillId="0" borderId="0"/>
    <xf numFmtId="165" fontId="1" fillId="0" borderId="0" applyFill="0">
      <alignment horizontal="left" vertical="top" wrapText="1"/>
    </xf>
    <xf numFmtId="0" fontId="1" fillId="0" borderId="0"/>
    <xf numFmtId="0" fontId="19"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1" fillId="0" borderId="0"/>
    <xf numFmtId="165" fontId="1" fillId="0" borderId="0" applyFill="0">
      <alignment horizontal="left" vertical="top" wrapText="1"/>
    </xf>
    <xf numFmtId="0" fontId="1" fillId="0" borderId="0"/>
    <xf numFmtId="0" fontId="22" fillId="42" borderId="0" applyNumberFormat="0" applyBorder="0" applyAlignment="0" applyProtection="0"/>
    <xf numFmtId="165" fontId="22" fillId="43" borderId="0" applyBorder="0" applyProtection="0">
      <alignment horizontal="left" vertical="top" wrapText="1"/>
    </xf>
    <xf numFmtId="165" fontId="22" fillId="43" borderId="0" applyBorder="0" applyProtection="0">
      <alignment horizontal="left" vertical="top" wrapText="1"/>
    </xf>
    <xf numFmtId="0" fontId="1" fillId="0" borderId="0"/>
    <xf numFmtId="0" fontId="19" fillId="0" borderId="0"/>
    <xf numFmtId="0" fontId="19" fillId="0" borderId="0"/>
    <xf numFmtId="0" fontId="1" fillId="44" borderId="10" applyNumberFormat="0" applyFont="0" applyAlignment="0" applyProtection="0"/>
    <xf numFmtId="165" fontId="1" fillId="45" borderId="10"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ont="0" applyFill="0" applyBorder="0" applyAlignment="0" applyProtection="0"/>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9" fontId="1" fillId="0" borderId="0" applyFill="0" applyBorder="0" applyProtection="0">
      <alignment horizontal="left" vertical="top" wrapText="1"/>
    </xf>
    <xf numFmtId="165" fontId="1" fillId="45" borderId="10" applyProtection="0">
      <alignment horizontal="left" vertical="top" wrapText="1"/>
    </xf>
    <xf numFmtId="0" fontId="1" fillId="44" borderId="10" applyNumberFormat="0" applyFont="0" applyAlignment="0" applyProtection="0"/>
    <xf numFmtId="165" fontId="23" fillId="0" borderId="0" applyFill="0" applyBorder="0" applyProtection="0">
      <alignment horizontal="left" vertical="top" wrapText="1"/>
    </xf>
    <xf numFmtId="0" fontId="15" fillId="38" borderId="8" applyNumberFormat="0" applyAlignment="0" applyProtection="0"/>
    <xf numFmtId="165" fontId="15" fillId="39" borderId="8" applyProtection="0">
      <alignment horizontal="left" vertical="top" wrapText="1"/>
    </xf>
    <xf numFmtId="9" fontId="1" fillId="0" borderId="0" applyFont="0" applyFill="0" applyBorder="0" applyAlignment="0" applyProtection="0"/>
    <xf numFmtId="9" fontId="1" fillId="0" borderId="0" applyFill="0" applyBorder="0" applyProtection="0">
      <alignment horizontal="left" vertical="top" wrapText="1"/>
    </xf>
    <xf numFmtId="165" fontId="10" fillId="0" borderId="0" applyFill="0" applyBorder="0" applyProtection="0">
      <alignment horizontal="left" vertical="top" wrapText="1"/>
    </xf>
    <xf numFmtId="165" fontId="3" fillId="31" borderId="0" applyBorder="0" applyProtection="0">
      <alignment horizontal="left" vertical="top" wrapText="1"/>
    </xf>
    <xf numFmtId="165" fontId="3" fillId="33" borderId="0" applyBorder="0" applyProtection="0">
      <alignment horizontal="left" vertical="top" wrapText="1"/>
    </xf>
    <xf numFmtId="165" fontId="3" fillId="35" borderId="0" applyBorder="0" applyProtection="0">
      <alignment horizontal="left" vertical="top" wrapText="1"/>
    </xf>
    <xf numFmtId="165" fontId="3" fillId="23" borderId="0" applyBorder="0" applyProtection="0">
      <alignment horizontal="left" vertical="top" wrapText="1"/>
    </xf>
    <xf numFmtId="165" fontId="3" fillId="24" borderId="0" applyBorder="0" applyProtection="0">
      <alignment horizontal="left" vertical="top" wrapText="1"/>
    </xf>
    <xf numFmtId="165" fontId="3" fillId="37" borderId="0" applyBorder="0" applyProtection="0">
      <alignment horizontal="left" vertical="top" wrapText="1"/>
    </xf>
    <xf numFmtId="165" fontId="16" fillId="0" borderId="9" applyFill="0" applyProtection="0">
      <alignment horizontal="left" vertical="top" wrapText="1"/>
    </xf>
    <xf numFmtId="165" fontId="6" fillId="41" borderId="3" applyProtection="0">
      <alignment horizontal="left" vertical="top" wrapText="1"/>
    </xf>
    <xf numFmtId="165" fontId="5" fillId="39" borderId="2" applyProtection="0">
      <alignment horizontal="left" vertical="top" wrapText="1"/>
    </xf>
    <xf numFmtId="165" fontId="4" fillId="3" borderId="0" applyBorder="0" applyProtection="0">
      <alignment horizontal="left" vertical="top" wrapText="1"/>
    </xf>
    <xf numFmtId="0" fontId="24" fillId="0" borderId="0"/>
    <xf numFmtId="0" fontId="20" fillId="0" borderId="0"/>
    <xf numFmtId="0" fontId="20" fillId="0" borderId="0"/>
    <xf numFmtId="0" fontId="17" fillId="0" borderId="0" applyNumberFormat="0" applyFill="0" applyBorder="0" applyAlignment="0" applyProtection="0"/>
    <xf numFmtId="165" fontId="17" fillId="0" borderId="0" applyFill="0" applyBorder="0" applyProtection="0">
      <alignment horizontal="left" vertical="top" wrapText="1"/>
    </xf>
    <xf numFmtId="0" fontId="25" fillId="0" borderId="11" applyNumberFormat="0" applyFill="0" applyAlignment="0" applyProtection="0"/>
    <xf numFmtId="165" fontId="25" fillId="0" borderId="11" applyFill="0" applyProtection="0">
      <alignment horizontal="left" vertical="top" wrapText="1"/>
    </xf>
    <xf numFmtId="166" fontId="1" fillId="0" borderId="0" applyFont="0" applyFill="0" applyBorder="0" applyAlignment="0" applyProtection="0"/>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6" fontId="1" fillId="0" borderId="0" applyFont="0" applyFill="0" applyBorder="0" applyAlignment="0" applyProtection="0"/>
    <xf numFmtId="167" fontId="1" fillId="0" borderId="0" applyFill="0" applyBorder="0" applyProtection="0">
      <alignment horizontal="left" vertical="top" wrapText="1"/>
    </xf>
    <xf numFmtId="167" fontId="1" fillId="0" borderId="0" applyFill="0" applyBorder="0" applyProtection="0">
      <alignment horizontal="left" vertical="top" wrapText="1"/>
    </xf>
    <xf numFmtId="165" fontId="14" fillId="7" borderId="2" applyProtection="0">
      <alignment horizontal="left" vertical="top" wrapText="1"/>
    </xf>
    <xf numFmtId="165" fontId="25" fillId="0" borderId="11" applyFill="0" applyProtection="0">
      <alignment horizontal="left" vertical="top" wrapText="1"/>
    </xf>
    <xf numFmtId="0" fontId="23" fillId="0" borderId="0" applyNumberFormat="0" applyFill="0" applyBorder="0" applyAlignment="0" applyProtection="0"/>
    <xf numFmtId="165" fontId="23" fillId="0" borderId="0" applyFill="0" applyBorder="0" applyProtection="0">
      <alignment horizontal="left" vertical="top" wrapText="1"/>
    </xf>
    <xf numFmtId="166" fontId="1" fillId="0" borderId="0" applyFont="0" applyFill="0" applyBorder="0" applyAlignment="0" applyProtection="0"/>
    <xf numFmtId="0" fontId="18" fillId="0" borderId="0"/>
    <xf numFmtId="0" fontId="35" fillId="0" borderId="0"/>
    <xf numFmtId="0" fontId="18"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cellStyleXfs>
  <cellXfs count="229">
    <xf numFmtId="0" fontId="0" fillId="0" borderId="0" xfId="0"/>
    <xf numFmtId="165" fontId="26" fillId="0" borderId="0" xfId="1" applyFont="1" applyAlignment="1">
      <alignment horizontal="left" vertical="top"/>
    </xf>
    <xf numFmtId="165" fontId="26" fillId="0" borderId="0" xfId="1" applyFont="1">
      <alignment horizontal="left" vertical="top" wrapText="1"/>
    </xf>
    <xf numFmtId="165" fontId="26" fillId="0" borderId="0" xfId="1" applyFont="1" applyAlignment="1">
      <alignment horizontal="right" wrapText="1"/>
    </xf>
    <xf numFmtId="165" fontId="26" fillId="0" borderId="0" xfId="1" applyFont="1" applyAlignment="1">
      <alignment vertical="top" wrapText="1"/>
    </xf>
    <xf numFmtId="165" fontId="26" fillId="0" borderId="0" xfId="1" quotePrefix="1" applyFont="1" applyAlignment="1">
      <alignment vertical="top" wrapText="1"/>
    </xf>
    <xf numFmtId="165" fontId="27" fillId="0" borderId="0" xfId="1" applyFont="1">
      <alignment horizontal="left" vertical="top" wrapText="1"/>
    </xf>
    <xf numFmtId="165" fontId="27" fillId="0" borderId="0" xfId="1" applyFont="1" applyAlignment="1">
      <alignment vertical="top" wrapText="1"/>
    </xf>
    <xf numFmtId="165" fontId="27" fillId="0" borderId="0" xfId="1" applyFont="1" applyAlignment="1">
      <alignment horizontal="right" wrapText="1"/>
    </xf>
    <xf numFmtId="165" fontId="26" fillId="0" borderId="0" xfId="1" quotePrefix="1" applyFont="1">
      <alignment horizontal="left" vertical="top" wrapText="1"/>
    </xf>
    <xf numFmtId="0" fontId="28" fillId="0" borderId="0" xfId="0" applyFont="1" applyAlignment="1">
      <alignment horizontal="right" vertical="top" wrapText="1"/>
    </xf>
    <xf numFmtId="0" fontId="29" fillId="0" borderId="0" xfId="0" applyFont="1" applyAlignment="1">
      <alignment horizontal="left" vertical="top" wrapText="1"/>
    </xf>
    <xf numFmtId="0" fontId="29" fillId="0" borderId="0" xfId="0" applyFont="1" applyAlignment="1">
      <alignment horizontal="right"/>
    </xf>
    <xf numFmtId="166" fontId="29" fillId="0" borderId="0" xfId="179" applyFont="1" applyAlignment="1" applyProtection="1">
      <alignment horizontal="right" wrapText="1"/>
      <protection locked="0"/>
    </xf>
    <xf numFmtId="166" fontId="28" fillId="0" borderId="0" xfId="113" applyNumberFormat="1" applyFont="1" applyAlignment="1">
      <alignment horizontal="right" wrapText="1"/>
    </xf>
    <xf numFmtId="171" fontId="28" fillId="0" borderId="0" xfId="0" applyNumberFormat="1" applyFont="1"/>
    <xf numFmtId="0" fontId="29" fillId="0" borderId="0" xfId="107" applyFont="1" applyAlignment="1">
      <alignment horizontal="right"/>
    </xf>
    <xf numFmtId="169" fontId="31" fillId="0" borderId="0" xfId="0" applyNumberFormat="1" applyFont="1" applyAlignment="1">
      <alignment horizontal="right" vertical="top"/>
    </xf>
    <xf numFmtId="0" fontId="28" fillId="0" borderId="0" xfId="108" applyFont="1" applyAlignment="1">
      <alignment vertical="top" wrapText="1"/>
    </xf>
    <xf numFmtId="0" fontId="29" fillId="0" borderId="0" xfId="108" applyFont="1" applyAlignment="1">
      <alignment horizontal="right"/>
    </xf>
    <xf numFmtId="0" fontId="29" fillId="0" borderId="0" xfId="108" applyFont="1" applyAlignment="1">
      <alignment vertical="center"/>
    </xf>
    <xf numFmtId="0" fontId="29" fillId="0" borderId="0" xfId="108" applyFont="1" applyAlignment="1">
      <alignment vertical="top" wrapText="1"/>
    </xf>
    <xf numFmtId="169" fontId="28" fillId="0" borderId="0" xfId="0" applyNumberFormat="1" applyFont="1" applyAlignment="1">
      <alignment vertical="top"/>
    </xf>
    <xf numFmtId="0" fontId="28" fillId="0" borderId="0" xfId="108" applyFont="1" applyAlignment="1">
      <alignment horizontal="right" vertical="top"/>
    </xf>
    <xf numFmtId="4" fontId="29" fillId="0" borderId="0" xfId="0" applyNumberFormat="1" applyFont="1" applyAlignment="1">
      <alignment horizontal="right"/>
    </xf>
    <xf numFmtId="170" fontId="31" fillId="0" borderId="0" xfId="0" applyNumberFormat="1" applyFont="1" applyAlignment="1">
      <alignment horizontal="right"/>
    </xf>
    <xf numFmtId="0" fontId="29" fillId="0" borderId="0" xfId="108" applyFont="1" applyAlignment="1">
      <alignment vertical="center" wrapText="1"/>
    </xf>
    <xf numFmtId="166" fontId="29" fillId="0" borderId="0" xfId="116" applyNumberFormat="1" applyFont="1" applyAlignment="1">
      <alignment horizontal="right" wrapText="1"/>
    </xf>
    <xf numFmtId="0" fontId="29" fillId="0" borderId="0" xfId="114" applyFont="1"/>
    <xf numFmtId="169" fontId="29" fillId="0" borderId="0" xfId="0" applyNumberFormat="1" applyFont="1" applyAlignment="1">
      <alignment vertical="top"/>
    </xf>
    <xf numFmtId="0" fontId="28" fillId="0" borderId="0" xfId="103" applyFont="1" applyAlignment="1">
      <alignment vertical="top" wrapText="1"/>
    </xf>
    <xf numFmtId="0" fontId="29" fillId="0" borderId="0" xfId="103" applyFont="1" applyAlignment="1">
      <alignment wrapText="1"/>
    </xf>
    <xf numFmtId="0" fontId="29" fillId="0" borderId="0" xfId="103" quotePrefix="1" applyFont="1" applyAlignment="1">
      <alignment horizontal="right" vertical="top" wrapText="1"/>
    </xf>
    <xf numFmtId="0" fontId="29" fillId="0" borderId="0" xfId="103" applyFont="1" applyAlignment="1">
      <alignment vertical="top" wrapText="1"/>
    </xf>
    <xf numFmtId="0" fontId="29" fillId="0" borderId="0" xfId="109" applyFont="1" applyAlignment="1">
      <alignment vertical="top" wrapText="1"/>
    </xf>
    <xf numFmtId="0" fontId="31" fillId="0" borderId="0" xfId="0" applyFont="1" applyAlignment="1">
      <alignment horizontal="left"/>
    </xf>
    <xf numFmtId="0" fontId="31" fillId="0" borderId="0" xfId="0" applyFont="1"/>
    <xf numFmtId="0" fontId="28" fillId="0" borderId="0" xfId="0" applyFont="1" applyAlignment="1">
      <alignment vertical="top" wrapText="1"/>
    </xf>
    <xf numFmtId="0" fontId="28" fillId="0" borderId="0" xfId="109" applyFont="1" applyAlignment="1">
      <alignment vertical="top" wrapText="1"/>
    </xf>
    <xf numFmtId="0" fontId="29" fillId="0" borderId="0" xfId="109" applyFont="1" applyAlignment="1">
      <alignment wrapText="1"/>
    </xf>
    <xf numFmtId="169" fontId="33" fillId="0" borderId="1" xfId="0" applyNumberFormat="1" applyFont="1" applyBorder="1" applyAlignment="1">
      <alignment horizontal="right" wrapText="1"/>
    </xf>
    <xf numFmtId="0" fontId="33" fillId="0" borderId="1" xfId="0" applyFont="1" applyBorder="1" applyAlignment="1">
      <alignment horizontal="left" wrapText="1"/>
    </xf>
    <xf numFmtId="0" fontId="33" fillId="0" borderId="1" xfId="0" applyFont="1" applyBorder="1" applyAlignment="1">
      <alignment horizontal="center" wrapText="1"/>
    </xf>
    <xf numFmtId="44" fontId="33" fillId="0" borderId="1" xfId="0" applyNumberFormat="1" applyFont="1" applyBorder="1" applyAlignment="1">
      <alignment horizontal="right" wrapText="1"/>
    </xf>
    <xf numFmtId="44" fontId="33" fillId="0" borderId="1" xfId="0" applyNumberFormat="1" applyFont="1" applyBorder="1" applyAlignment="1">
      <alignment horizontal="center" wrapText="1"/>
    </xf>
    <xf numFmtId="169" fontId="33" fillId="0" borderId="0" xfId="0" applyNumberFormat="1" applyFont="1" applyAlignment="1">
      <alignment horizontal="right" vertical="top"/>
    </xf>
    <xf numFmtId="0" fontId="33" fillId="0" borderId="0" xfId="0" applyFont="1" applyAlignment="1">
      <alignment horizontal="left" vertical="top" wrapText="1"/>
    </xf>
    <xf numFmtId="0" fontId="33" fillId="0" borderId="0" xfId="0" applyFont="1" applyAlignment="1">
      <alignment horizontal="left"/>
    </xf>
    <xf numFmtId="44" fontId="33" fillId="0" borderId="0" xfId="0" applyNumberFormat="1" applyFont="1" applyAlignment="1">
      <alignment horizontal="right"/>
    </xf>
    <xf numFmtId="0" fontId="33" fillId="0" borderId="0" xfId="0" applyFont="1"/>
    <xf numFmtId="169" fontId="33" fillId="47" borderId="0" xfId="0" quotePrefix="1" applyNumberFormat="1" applyFont="1" applyFill="1" applyAlignment="1">
      <alignment horizontal="right" vertical="top"/>
    </xf>
    <xf numFmtId="0" fontId="33" fillId="47" borderId="0" xfId="0" applyFont="1" applyFill="1" applyAlignment="1">
      <alignment horizontal="left" vertical="top" wrapText="1"/>
    </xf>
    <xf numFmtId="0" fontId="33" fillId="47" borderId="0" xfId="0" applyFont="1" applyFill="1" applyAlignment="1">
      <alignment horizontal="left"/>
    </xf>
    <xf numFmtId="44" fontId="33" fillId="47" borderId="0" xfId="0" applyNumberFormat="1" applyFont="1" applyFill="1" applyAlignment="1">
      <alignment horizontal="right"/>
    </xf>
    <xf numFmtId="0" fontId="31" fillId="0" borderId="0" xfId="0" applyFont="1" applyAlignment="1">
      <alignment horizontal="left" vertical="top" wrapText="1"/>
    </xf>
    <xf numFmtId="44" fontId="31" fillId="0" borderId="0" xfId="0" applyNumberFormat="1" applyFont="1" applyAlignment="1">
      <alignment horizontal="right"/>
    </xf>
    <xf numFmtId="0" fontId="28" fillId="0" borderId="0" xfId="0" applyFont="1" applyAlignment="1">
      <alignment horizontal="justify" vertical="top" wrapText="1"/>
    </xf>
    <xf numFmtId="0" fontId="29" fillId="0" borderId="0" xfId="0" applyFont="1" applyAlignment="1">
      <alignment horizontal="justify" vertical="top" wrapText="1"/>
    </xf>
    <xf numFmtId="169" fontId="34" fillId="0" borderId="12" xfId="0" applyNumberFormat="1" applyFont="1" applyBorder="1" applyAlignment="1">
      <alignment horizontal="right" vertical="top"/>
    </xf>
    <xf numFmtId="0" fontId="34" fillId="0" borderId="12" xfId="0" applyFont="1" applyBorder="1" applyAlignment="1">
      <alignment horizontal="left" vertical="top" wrapText="1"/>
    </xf>
    <xf numFmtId="0" fontId="34" fillId="0" borderId="12" xfId="0" applyFont="1" applyBorder="1" applyAlignment="1">
      <alignment horizontal="left"/>
    </xf>
    <xf numFmtId="44" fontId="34" fillId="0" borderId="12" xfId="0" applyNumberFormat="1" applyFont="1" applyBorder="1" applyAlignment="1">
      <alignment horizontal="right"/>
    </xf>
    <xf numFmtId="169" fontId="33" fillId="46" borderId="0" xfId="0" applyNumberFormat="1" applyFont="1" applyFill="1" applyAlignment="1">
      <alignment horizontal="right" vertical="top"/>
    </xf>
    <xf numFmtId="0" fontId="33" fillId="46" borderId="0" xfId="0" applyFont="1" applyFill="1" applyAlignment="1">
      <alignment horizontal="left" vertical="top" wrapText="1"/>
    </xf>
    <xf numFmtId="0" fontId="33" fillId="46" borderId="0" xfId="0" applyFont="1" applyFill="1" applyAlignment="1">
      <alignment horizontal="left"/>
    </xf>
    <xf numFmtId="44" fontId="33" fillId="46" borderId="0" xfId="0" applyNumberFormat="1" applyFont="1" applyFill="1" applyAlignment="1">
      <alignment horizontal="right"/>
    </xf>
    <xf numFmtId="169" fontId="31" fillId="0" borderId="12" xfId="0" applyNumberFormat="1" applyFont="1" applyBorder="1" applyAlignment="1">
      <alignment horizontal="right" vertical="top"/>
    </xf>
    <xf numFmtId="0" fontId="28" fillId="0" borderId="12" xfId="107" applyFont="1" applyBorder="1" applyAlignment="1">
      <alignment vertical="top" wrapText="1"/>
    </xf>
    <xf numFmtId="0" fontId="31" fillId="0" borderId="12" xfId="0" applyFont="1" applyBorder="1" applyAlignment="1">
      <alignment horizontal="left" vertical="top" wrapText="1"/>
    </xf>
    <xf numFmtId="0" fontId="29" fillId="0" borderId="12" xfId="107" applyFont="1" applyBorder="1" applyAlignment="1">
      <alignment horizontal="right" wrapText="1"/>
    </xf>
    <xf numFmtId="44" fontId="31" fillId="0" borderId="12" xfId="0" applyNumberFormat="1" applyFont="1" applyBorder="1" applyAlignment="1">
      <alignment horizontal="right"/>
    </xf>
    <xf numFmtId="0" fontId="28" fillId="0" borderId="0" xfId="107" applyFont="1" applyAlignment="1">
      <alignment vertical="top" wrapText="1"/>
    </xf>
    <xf numFmtId="0" fontId="29" fillId="0" borderId="0" xfId="107" applyFont="1" applyAlignment="1">
      <alignment horizontal="right" wrapText="1"/>
    </xf>
    <xf numFmtId="0" fontId="31" fillId="0" borderId="12" xfId="0" applyFont="1" applyBorder="1" applyAlignment="1">
      <alignment horizontal="left"/>
    </xf>
    <xf numFmtId="0" fontId="34" fillId="0" borderId="0" xfId="0" applyFont="1"/>
    <xf numFmtId="169" fontId="33" fillId="47" borderId="0" xfId="0" applyNumberFormat="1" applyFont="1" applyFill="1" applyAlignment="1">
      <alignment horizontal="right" vertical="top"/>
    </xf>
    <xf numFmtId="49" fontId="28" fillId="0" borderId="0" xfId="0" applyNumberFormat="1" applyFont="1" applyAlignment="1">
      <alignment horizontal="right" vertical="top" wrapText="1"/>
    </xf>
    <xf numFmtId="44" fontId="29" fillId="0" borderId="0" xfId="0" applyNumberFormat="1" applyFont="1" applyAlignment="1">
      <alignment horizontal="right" wrapText="1"/>
    </xf>
    <xf numFmtId="44" fontId="29" fillId="0" borderId="0" xfId="0" applyNumberFormat="1" applyFont="1" applyAlignment="1">
      <alignment wrapText="1"/>
    </xf>
    <xf numFmtId="0" fontId="29" fillId="0" borderId="0" xfId="0" applyFont="1" applyAlignment="1">
      <alignment wrapText="1"/>
    </xf>
    <xf numFmtId="0" fontId="29" fillId="0" borderId="0" xfId="141" applyFont="1" applyAlignment="1">
      <alignment horizontal="left" vertical="top" wrapText="1"/>
    </xf>
    <xf numFmtId="44" fontId="29" fillId="0" borderId="0" xfId="141" applyNumberFormat="1" applyFont="1" applyAlignment="1">
      <alignment horizontal="right" wrapText="1"/>
    </xf>
    <xf numFmtId="0" fontId="29" fillId="0" borderId="0" xfId="141" applyFont="1" applyAlignment="1">
      <alignment wrapText="1"/>
    </xf>
    <xf numFmtId="167" fontId="29" fillId="0" borderId="0" xfId="180" applyFont="1" applyAlignment="1" applyProtection="1">
      <alignment horizontal="right" wrapText="1"/>
      <protection locked="0"/>
    </xf>
    <xf numFmtId="0" fontId="29" fillId="0" borderId="0" xfId="0" applyFont="1"/>
    <xf numFmtId="165" fontId="29" fillId="0" borderId="0" xfId="116" applyNumberFormat="1" applyFont="1" applyAlignment="1">
      <alignment vertical="top" wrapText="1"/>
    </xf>
    <xf numFmtId="0" fontId="31" fillId="0" borderId="0" xfId="0" applyFont="1" applyFill="1" applyAlignment="1">
      <alignment horizontal="left" vertical="top" wrapText="1"/>
    </xf>
    <xf numFmtId="0" fontId="29" fillId="0" borderId="0" xfId="141" applyFont="1" applyAlignment="1">
      <alignment vertical="top" wrapText="1"/>
    </xf>
    <xf numFmtId="0" fontId="29" fillId="0" borderId="0" xfId="141" applyFont="1" applyAlignment="1">
      <alignment horizontal="right"/>
    </xf>
    <xf numFmtId="0" fontId="29" fillId="0" borderId="0" xfId="113" applyFont="1" applyAlignment="1">
      <alignment horizontal="right"/>
    </xf>
    <xf numFmtId="0" fontId="29" fillId="0" borderId="0" xfId="107" applyFont="1" applyAlignment="1">
      <alignment wrapText="1"/>
    </xf>
    <xf numFmtId="0" fontId="28" fillId="0" borderId="0" xfId="141" applyFont="1" applyAlignment="1">
      <alignment horizontal="left" vertical="top" wrapText="1"/>
    </xf>
    <xf numFmtId="0" fontId="29" fillId="0" borderId="0" xfId="141" applyFont="1" applyAlignment="1">
      <alignment horizontal="right" wrapText="1"/>
    </xf>
    <xf numFmtId="0" fontId="28" fillId="0" borderId="0" xfId="141" applyFont="1" applyAlignment="1">
      <alignment vertical="top" wrapText="1"/>
    </xf>
    <xf numFmtId="44" fontId="31" fillId="0" borderId="0" xfId="0" applyNumberFormat="1" applyFont="1"/>
    <xf numFmtId="0" fontId="29" fillId="0" borderId="0" xfId="107" applyFont="1" applyAlignment="1">
      <alignment vertical="top" wrapText="1"/>
    </xf>
    <xf numFmtId="2" fontId="29" fillId="0" borderId="0" xfId="141" applyNumberFormat="1" applyFont="1" applyAlignment="1">
      <alignment horizontal="right" wrapText="1"/>
    </xf>
    <xf numFmtId="0" fontId="29" fillId="0" borderId="0" xfId="107" applyFont="1" applyFill="1" applyAlignment="1">
      <alignment vertical="top" wrapText="1"/>
    </xf>
    <xf numFmtId="0" fontId="29" fillId="0" borderId="0" xfId="107" applyFont="1" applyAlignment="1">
      <alignment horizontal="right" vertical="top"/>
    </xf>
    <xf numFmtId="0" fontId="28" fillId="0" borderId="0" xfId="107" applyFont="1" applyFill="1" applyAlignment="1">
      <alignment vertical="top" wrapText="1"/>
    </xf>
    <xf numFmtId="0" fontId="28" fillId="0" borderId="0" xfId="113" applyFont="1" applyFill="1" applyAlignment="1">
      <alignment vertical="top" wrapText="1"/>
    </xf>
    <xf numFmtId="49" fontId="29" fillId="0" borderId="0" xfId="113" applyNumberFormat="1" applyFont="1" applyFill="1" applyAlignment="1">
      <alignment vertical="top" wrapText="1"/>
    </xf>
    <xf numFmtId="169" fontId="31" fillId="0" borderId="0" xfId="0" applyNumberFormat="1" applyFont="1" applyFill="1" applyAlignment="1">
      <alignment horizontal="right" vertical="top"/>
    </xf>
    <xf numFmtId="0" fontId="29" fillId="0" borderId="0" xfId="141" applyFont="1" applyFill="1" applyAlignment="1">
      <alignment vertical="top" wrapText="1"/>
    </xf>
    <xf numFmtId="2" fontId="29" fillId="0" borderId="0" xfId="141" applyNumberFormat="1" applyFont="1" applyFill="1" applyAlignment="1">
      <alignment horizontal="right" wrapText="1"/>
    </xf>
    <xf numFmtId="0" fontId="29" fillId="0" borderId="0" xfId="113" applyFont="1" applyFill="1" applyAlignment="1">
      <alignment vertical="top" wrapText="1"/>
    </xf>
    <xf numFmtId="166" fontId="29" fillId="0" borderId="0" xfId="180" applyNumberFormat="1" applyFont="1" applyAlignment="1" applyProtection="1">
      <alignment horizontal="right" wrapText="1"/>
      <protection locked="0"/>
    </xf>
    <xf numFmtId="49" fontId="28" fillId="0" borderId="0" xfId="113" applyNumberFormat="1" applyFont="1" applyAlignment="1">
      <alignment horizontal="right" vertical="top"/>
    </xf>
    <xf numFmtId="0" fontId="30" fillId="0" borderId="0" xfId="113" applyFont="1" applyFill="1" applyAlignment="1">
      <alignment vertical="top" wrapText="1"/>
    </xf>
    <xf numFmtId="49" fontId="29" fillId="0" borderId="0" xfId="113" applyNumberFormat="1" applyFont="1" applyAlignment="1">
      <alignment vertical="top" wrapText="1"/>
    </xf>
    <xf numFmtId="0" fontId="29" fillId="0" borderId="0" xfId="113" applyFont="1" applyAlignment="1">
      <alignment vertical="top" wrapText="1"/>
    </xf>
    <xf numFmtId="170" fontId="33" fillId="0" borderId="1" xfId="0" applyNumberFormat="1" applyFont="1" applyBorder="1" applyAlignment="1">
      <alignment horizontal="center" wrapText="1"/>
    </xf>
    <xf numFmtId="164" fontId="31" fillId="0" borderId="0" xfId="0" applyNumberFormat="1" applyFont="1" applyAlignment="1">
      <alignment horizontal="right"/>
    </xf>
    <xf numFmtId="170" fontId="31" fillId="0" borderId="12" xfId="0" applyNumberFormat="1" applyFont="1" applyBorder="1" applyAlignment="1">
      <alignment horizontal="right"/>
    </xf>
    <xf numFmtId="170" fontId="33" fillId="46" borderId="0" xfId="0" applyNumberFormat="1" applyFont="1" applyFill="1" applyAlignment="1">
      <alignment horizontal="right"/>
    </xf>
    <xf numFmtId="49" fontId="28" fillId="0" borderId="0" xfId="107" applyNumberFormat="1" applyFont="1" applyAlignment="1">
      <alignment horizontal="right" vertical="top" wrapText="1"/>
    </xf>
    <xf numFmtId="0" fontId="30" fillId="0" borderId="0" xfId="107" applyFont="1" applyAlignment="1">
      <alignment vertical="top" wrapText="1"/>
    </xf>
    <xf numFmtId="49" fontId="28" fillId="0" borderId="0" xfId="113" applyNumberFormat="1" applyFont="1" applyAlignment="1">
      <alignment horizontal="right" vertical="top" wrapText="1"/>
    </xf>
    <xf numFmtId="0" fontId="29" fillId="0" borderId="0" xfId="113" applyFont="1" applyAlignment="1" applyProtection="1">
      <alignment horizontal="right" wrapText="1"/>
      <protection locked="0"/>
    </xf>
    <xf numFmtId="0" fontId="29" fillId="0" borderId="0" xfId="113" applyFont="1" applyAlignment="1">
      <alignment wrapText="1"/>
    </xf>
    <xf numFmtId="169" fontId="33" fillId="0" borderId="0" xfId="0" quotePrefix="1" applyNumberFormat="1" applyFont="1" applyAlignment="1">
      <alignment horizontal="right" vertical="top"/>
    </xf>
    <xf numFmtId="2" fontId="33" fillId="0" borderId="1" xfId="0" applyNumberFormat="1" applyFont="1" applyBorder="1" applyAlignment="1">
      <alignment horizontal="right"/>
    </xf>
    <xf numFmtId="2" fontId="31" fillId="0" borderId="0" xfId="0" applyNumberFormat="1" applyFont="1" applyAlignment="1">
      <alignment horizontal="right"/>
    </xf>
    <xf numFmtId="2" fontId="33" fillId="0" borderId="0" xfId="0" applyNumberFormat="1" applyFont="1" applyAlignment="1">
      <alignment horizontal="right"/>
    </xf>
    <xf numFmtId="2" fontId="33" fillId="47" borderId="0" xfId="0" applyNumberFormat="1" applyFont="1" applyFill="1" applyAlignment="1">
      <alignment horizontal="right"/>
    </xf>
    <xf numFmtId="2" fontId="29" fillId="0" borderId="0" xfId="0" applyNumberFormat="1" applyFont="1" applyAlignment="1">
      <alignment horizontal="right" wrapText="1"/>
    </xf>
    <xf numFmtId="2" fontId="29" fillId="0" borderId="0" xfId="141" applyNumberFormat="1" applyFont="1" applyAlignment="1">
      <alignment horizontal="right"/>
    </xf>
    <xf numFmtId="2" fontId="29" fillId="0" borderId="0" xfId="103" applyNumberFormat="1" applyFont="1" applyAlignment="1">
      <alignment horizontal="right" wrapText="1"/>
    </xf>
    <xf numFmtId="2" fontId="34" fillId="0" borderId="12" xfId="0" applyNumberFormat="1" applyFont="1" applyBorder="1" applyAlignment="1">
      <alignment horizontal="right"/>
    </xf>
    <xf numFmtId="2" fontId="33" fillId="46" borderId="0" xfId="0" applyNumberFormat="1" applyFont="1" applyFill="1" applyAlignment="1">
      <alignment horizontal="right"/>
    </xf>
    <xf numFmtId="2" fontId="29" fillId="0" borderId="0" xfId="107" applyNumberFormat="1" applyFont="1" applyAlignment="1">
      <alignment horizontal="right" wrapText="1"/>
    </xf>
    <xf numFmtId="2" fontId="29" fillId="0" borderId="12" xfId="107" applyNumberFormat="1" applyFont="1" applyBorder="1" applyAlignment="1">
      <alignment horizontal="right" wrapText="1"/>
    </xf>
    <xf numFmtId="169" fontId="33" fillId="0" borderId="0" xfId="0" applyNumberFormat="1" applyFont="1" applyFill="1" applyAlignment="1">
      <alignment horizontal="right" vertical="top"/>
    </xf>
    <xf numFmtId="169" fontId="33" fillId="0" borderId="0" xfId="0" applyNumberFormat="1" applyFont="1" applyFill="1" applyAlignment="1">
      <alignment horizontal="left" vertical="top"/>
    </xf>
    <xf numFmtId="169" fontId="31" fillId="0" borderId="0" xfId="0" applyNumberFormat="1" applyFont="1" applyBorder="1" applyAlignment="1">
      <alignment horizontal="right" vertical="top"/>
    </xf>
    <xf numFmtId="0" fontId="28" fillId="0" borderId="0" xfId="107" applyFont="1" applyBorder="1" applyAlignment="1">
      <alignment vertical="top" wrapText="1"/>
    </xf>
    <xf numFmtId="0" fontId="29" fillId="0" borderId="0" xfId="107" applyFont="1" applyBorder="1" applyAlignment="1">
      <alignment horizontal="right" wrapText="1"/>
    </xf>
    <xf numFmtId="2" fontId="29" fillId="0" borderId="0" xfId="107" applyNumberFormat="1" applyFont="1" applyBorder="1" applyAlignment="1">
      <alignment horizontal="right" wrapText="1"/>
    </xf>
    <xf numFmtId="44" fontId="31" fillId="0" borderId="0" xfId="0" applyNumberFormat="1" applyFont="1" applyBorder="1" applyAlignment="1">
      <alignment horizontal="right"/>
    </xf>
    <xf numFmtId="2" fontId="29" fillId="0" borderId="0" xfId="107" applyNumberFormat="1" applyFont="1" applyAlignment="1">
      <alignment horizontal="right"/>
    </xf>
    <xf numFmtId="2" fontId="29" fillId="0" borderId="0" xfId="113" applyNumberFormat="1" applyFont="1" applyAlignment="1">
      <alignment horizontal="right"/>
    </xf>
    <xf numFmtId="2" fontId="31" fillId="0" borderId="0" xfId="0" applyNumberFormat="1" applyFont="1"/>
    <xf numFmtId="2" fontId="29" fillId="0" borderId="0" xfId="103" applyNumberFormat="1" applyFont="1" applyAlignment="1">
      <alignment horizontal="right"/>
    </xf>
    <xf numFmtId="2" fontId="29" fillId="0" borderId="0" xfId="107" applyNumberFormat="1" applyFont="1" applyFill="1" applyAlignment="1">
      <alignment horizontal="right"/>
    </xf>
    <xf numFmtId="2" fontId="29" fillId="0" borderId="0" xfId="107" applyNumberFormat="1" applyFont="1" applyFill="1" applyAlignment="1">
      <alignment horizontal="right" wrapText="1"/>
    </xf>
    <xf numFmtId="2" fontId="29" fillId="0" borderId="0" xfId="113" applyNumberFormat="1" applyFont="1" applyFill="1" applyAlignment="1">
      <alignment horizontal="right"/>
    </xf>
    <xf numFmtId="2" fontId="31" fillId="0" borderId="0" xfId="0" applyNumberFormat="1" applyFont="1" applyFill="1" applyAlignment="1">
      <alignment horizontal="right"/>
    </xf>
    <xf numFmtId="2" fontId="31" fillId="0" borderId="12" xfId="0" applyNumberFormat="1" applyFont="1" applyBorder="1" applyAlignment="1">
      <alignment horizontal="right"/>
    </xf>
    <xf numFmtId="2" fontId="28" fillId="0" borderId="0" xfId="0" applyNumberFormat="1" applyFont="1"/>
    <xf numFmtId="2" fontId="29" fillId="0" borderId="0" xfId="108" applyNumberFormat="1" applyFont="1" applyAlignment="1">
      <alignment horizontal="right"/>
    </xf>
    <xf numFmtId="2" fontId="29" fillId="0" borderId="0" xfId="108" applyNumberFormat="1" applyFont="1" applyAlignment="1">
      <alignment vertical="center" wrapText="1"/>
    </xf>
    <xf numFmtId="2" fontId="29" fillId="0" borderId="0" xfId="108" applyNumberFormat="1" applyFont="1" applyAlignment="1">
      <alignment horizontal="right" wrapText="1"/>
    </xf>
    <xf numFmtId="2" fontId="29" fillId="0" borderId="0" xfId="109" applyNumberFormat="1" applyFont="1" applyAlignment="1">
      <alignment horizontal="right"/>
    </xf>
    <xf numFmtId="44" fontId="31" fillId="46" borderId="0" xfId="0" applyNumberFormat="1" applyFont="1" applyFill="1" applyAlignment="1">
      <alignment horizontal="right"/>
    </xf>
    <xf numFmtId="169" fontId="33" fillId="0" borderId="0" xfId="0" applyNumberFormat="1" applyFont="1" applyBorder="1" applyAlignment="1">
      <alignment horizontal="right" wrapText="1"/>
    </xf>
    <xf numFmtId="0" fontId="33" fillId="0" borderId="0" xfId="0" applyFont="1" applyBorder="1" applyAlignment="1">
      <alignment horizontal="left" wrapText="1"/>
    </xf>
    <xf numFmtId="0" fontId="33" fillId="0" borderId="0" xfId="0" applyFont="1" applyBorder="1" applyAlignment="1">
      <alignment horizontal="center" wrapText="1"/>
    </xf>
    <xf numFmtId="2" fontId="33" fillId="0" borderId="0" xfId="0" applyNumberFormat="1" applyFont="1" applyBorder="1" applyAlignment="1">
      <alignment horizontal="right"/>
    </xf>
    <xf numFmtId="44" fontId="33" fillId="0" borderId="0" xfId="0" applyNumberFormat="1" applyFont="1" applyBorder="1" applyAlignment="1">
      <alignment horizontal="center" wrapText="1"/>
    </xf>
    <xf numFmtId="0" fontId="33" fillId="0" borderId="0" xfId="0" applyFont="1" applyBorder="1" applyAlignment="1">
      <alignment horizontal="left" vertical="top" wrapText="1"/>
    </xf>
    <xf numFmtId="2" fontId="31" fillId="0" borderId="0" xfId="0" applyNumberFormat="1" applyFont="1" applyBorder="1" applyAlignment="1">
      <alignment horizontal="right"/>
    </xf>
    <xf numFmtId="0" fontId="31" fillId="0" borderId="0" xfId="0" applyFont="1" applyBorder="1" applyAlignment="1">
      <alignment horizontal="right" wrapText="1"/>
    </xf>
    <xf numFmtId="0" fontId="33" fillId="0" borderId="0" xfId="0" applyFont="1" applyAlignment="1">
      <alignment horizontal="justify" vertical="center" wrapText="1"/>
    </xf>
    <xf numFmtId="0" fontId="0" fillId="0" borderId="0" xfId="0" applyAlignment="1">
      <alignment vertical="top" wrapText="1"/>
    </xf>
    <xf numFmtId="0" fontId="33" fillId="0" borderId="0" xfId="0" applyFont="1" applyAlignment="1">
      <alignment vertical="center" wrapText="1"/>
    </xf>
    <xf numFmtId="0" fontId="0" fillId="0" borderId="0" xfId="0" applyAlignment="1">
      <alignment wrapText="1"/>
    </xf>
    <xf numFmtId="0" fontId="28" fillId="0" borderId="0" xfId="0" applyFont="1" applyAlignment="1">
      <alignment horizontal="left" vertical="center" wrapText="1"/>
    </xf>
    <xf numFmtId="0" fontId="31" fillId="0" borderId="0" xfId="0" applyFont="1" applyAlignment="1">
      <alignment horizontal="right"/>
    </xf>
    <xf numFmtId="0" fontId="29" fillId="0" borderId="0" xfId="108" applyFont="1" applyAlignment="1">
      <alignment horizontal="right" vertical="center"/>
    </xf>
    <xf numFmtId="0" fontId="29" fillId="0" borderId="0" xfId="108" applyFont="1" applyAlignment="1">
      <alignment horizontal="right" vertical="center" wrapText="1"/>
    </xf>
    <xf numFmtId="0" fontId="29" fillId="0" borderId="0" xfId="103" applyFont="1" applyAlignment="1">
      <alignment horizontal="right"/>
    </xf>
    <xf numFmtId="4" fontId="29" fillId="0" borderId="0" xfId="197" applyNumberFormat="1" applyFont="1" applyAlignment="1">
      <alignment horizontal="right" wrapText="1"/>
    </xf>
    <xf numFmtId="0" fontId="29" fillId="0" borderId="0" xfId="103" applyFont="1" applyAlignment="1">
      <alignment horizontal="right" wrapText="1"/>
    </xf>
    <xf numFmtId="0" fontId="29" fillId="0" borderId="0" xfId="108" applyFont="1" applyAlignment="1">
      <alignment horizontal="right" wrapText="1"/>
    </xf>
    <xf numFmtId="0" fontId="29" fillId="0" borderId="0" xfId="109" applyFont="1" applyAlignment="1">
      <alignment horizontal="right"/>
    </xf>
    <xf numFmtId="0" fontId="31" fillId="0" borderId="12" xfId="0" applyFont="1" applyBorder="1" applyAlignment="1">
      <alignment horizontal="right"/>
    </xf>
    <xf numFmtId="0" fontId="33" fillId="46" borderId="0" xfId="0" applyFont="1" applyFill="1" applyAlignment="1">
      <alignment horizontal="right"/>
    </xf>
    <xf numFmtId="4" fontId="29" fillId="0" borderId="0" xfId="198" applyNumberFormat="1" applyFont="1" applyBorder="1" applyAlignment="1">
      <alignment horizontal="justify" vertical="top" wrapText="1"/>
    </xf>
    <xf numFmtId="0" fontId="29" fillId="0" borderId="0" xfId="199" applyFont="1" applyFill="1" applyAlignment="1">
      <alignment wrapText="1"/>
    </xf>
    <xf numFmtId="0" fontId="38" fillId="0" borderId="0" xfId="199" applyFont="1" applyFill="1" applyAlignment="1">
      <alignment wrapText="1"/>
    </xf>
    <xf numFmtId="0" fontId="31" fillId="0" borderId="0" xfId="199" applyFont="1" applyFill="1" applyAlignment="1">
      <alignment wrapText="1"/>
    </xf>
    <xf numFmtId="0" fontId="31" fillId="0" borderId="0" xfId="0" applyFont="1" applyAlignment="1">
      <alignment vertical="center" wrapText="1"/>
    </xf>
    <xf numFmtId="0" fontId="29" fillId="0" borderId="0" xfId="108" applyFont="1" applyFill="1" applyAlignment="1">
      <alignment vertical="top" wrapText="1"/>
    </xf>
    <xf numFmtId="0" fontId="31" fillId="0" borderId="0" xfId="0" applyFont="1" applyAlignment="1">
      <alignment wrapText="1"/>
    </xf>
    <xf numFmtId="0" fontId="31" fillId="0" borderId="0" xfId="0" applyFont="1" applyAlignment="1">
      <alignment horizontal="left" vertical="center" wrapText="1"/>
    </xf>
    <xf numFmtId="0" fontId="31" fillId="0" borderId="0" xfId="0" quotePrefix="1" applyFont="1" applyAlignment="1">
      <alignment horizontal="left" vertical="center" wrapText="1"/>
    </xf>
    <xf numFmtId="0" fontId="29" fillId="0" borderId="0" xfId="206" applyFont="1" applyAlignment="1">
      <alignment vertical="top" wrapText="1"/>
    </xf>
    <xf numFmtId="16" fontId="29" fillId="0" borderId="0" xfId="206" applyNumberFormat="1" applyFont="1" applyAlignment="1">
      <alignment horizontal="right" vertical="top" wrapText="1"/>
    </xf>
    <xf numFmtId="0" fontId="29" fillId="0" borderId="0" xfId="207" applyFont="1" applyAlignment="1">
      <alignment horizontal="right" wrapText="1"/>
    </xf>
    <xf numFmtId="0" fontId="29" fillId="0" borderId="0" xfId="0" applyFont="1" applyAlignment="1">
      <alignment horizontal="right" wrapText="1"/>
    </xf>
    <xf numFmtId="170" fontId="29" fillId="0" borderId="0" xfId="208" applyNumberFormat="1" applyFont="1" applyAlignment="1" applyProtection="1">
      <alignment horizontal="right" wrapText="1"/>
      <protection locked="0"/>
    </xf>
    <xf numFmtId="166" fontId="29" fillId="0" borderId="0" xfId="206" applyNumberFormat="1" applyFont="1" applyAlignment="1">
      <alignment horizontal="right" wrapText="1"/>
    </xf>
    <xf numFmtId="1" fontId="29" fillId="0" borderId="0" xfId="0" applyNumberFormat="1" applyFont="1" applyAlignment="1">
      <alignment horizontal="right" wrapText="1"/>
    </xf>
    <xf numFmtId="0" fontId="40" fillId="0" borderId="0" xfId="114" applyFont="1" applyAlignment="1">
      <alignment horizontal="right" wrapText="1"/>
    </xf>
    <xf numFmtId="1" fontId="40" fillId="0" borderId="0" xfId="114" applyNumberFormat="1" applyFont="1" applyAlignment="1">
      <alignment horizontal="right" wrapText="1"/>
    </xf>
    <xf numFmtId="170" fontId="29" fillId="0" borderId="0" xfId="182" applyNumberFormat="1" applyFont="1" applyAlignment="1" applyProtection="1">
      <alignment horizontal="right" wrapText="1"/>
      <protection locked="0"/>
    </xf>
    <xf numFmtId="49" fontId="29" fillId="0" borderId="0" xfId="207" applyNumberFormat="1" applyFont="1" applyAlignment="1">
      <alignment horizontal="right" vertical="top" wrapText="1"/>
    </xf>
    <xf numFmtId="0" fontId="29" fillId="0" borderId="0" xfId="207" applyFont="1" applyAlignment="1">
      <alignment vertical="top" wrapText="1"/>
    </xf>
    <xf numFmtId="44" fontId="29" fillId="0" borderId="0" xfId="197" applyNumberFormat="1" applyFont="1" applyAlignment="1" applyProtection="1">
      <alignment wrapText="1"/>
      <protection locked="0"/>
    </xf>
    <xf numFmtId="44" fontId="29" fillId="0" borderId="0" xfId="210" applyNumberFormat="1" applyFont="1" applyAlignment="1" applyProtection="1">
      <alignment horizontal="left" vertical="top" wrapText="1"/>
      <protection locked="0"/>
    </xf>
    <xf numFmtId="0" fontId="30" fillId="0" borderId="0" xfId="207" applyFont="1" applyAlignment="1">
      <alignment vertical="top" wrapText="1"/>
    </xf>
    <xf numFmtId="44" fontId="29" fillId="0" borderId="0" xfId="207" applyNumberFormat="1" applyFont="1" applyAlignment="1" applyProtection="1">
      <alignment wrapText="1"/>
      <protection locked="0"/>
    </xf>
    <xf numFmtId="0" fontId="31" fillId="0" borderId="0" xfId="0" quotePrefix="1" applyFont="1" applyFill="1" applyAlignment="1">
      <alignment horizontal="left" vertical="center" wrapText="1"/>
    </xf>
    <xf numFmtId="0" fontId="28" fillId="0" borderId="0" xfId="109" applyFont="1" applyFill="1" applyAlignment="1">
      <alignment vertical="top" wrapText="1"/>
    </xf>
    <xf numFmtId="0" fontId="29" fillId="0" borderId="0" xfId="108" applyFont="1" applyFill="1" applyAlignment="1">
      <alignment horizontal="right"/>
    </xf>
    <xf numFmtId="0" fontId="41" fillId="0" borderId="0" xfId="107" applyFont="1" applyAlignment="1">
      <alignment vertical="top" wrapText="1"/>
    </xf>
    <xf numFmtId="0" fontId="41" fillId="48" borderId="0" xfId="107" applyFont="1" applyFill="1" applyAlignment="1">
      <alignment wrapText="1"/>
    </xf>
    <xf numFmtId="169" fontId="33" fillId="0" borderId="0" xfId="0" applyNumberFormat="1" applyFont="1" applyAlignment="1">
      <alignment horizontal="left" vertical="top"/>
    </xf>
    <xf numFmtId="169" fontId="33" fillId="0" borderId="0" xfId="0" applyNumberFormat="1" applyFont="1" applyAlignment="1">
      <alignment horizontal="right" wrapText="1"/>
    </xf>
    <xf numFmtId="0" fontId="33" fillId="0" borderId="0" xfId="0" applyFont="1" applyAlignment="1">
      <alignment horizontal="left" wrapText="1"/>
    </xf>
    <xf numFmtId="0" fontId="33" fillId="0" borderId="0" xfId="0" applyFont="1" applyAlignment="1">
      <alignment horizontal="center" wrapText="1"/>
    </xf>
    <xf numFmtId="44" fontId="33" fillId="0" borderId="0" xfId="0" applyNumberFormat="1" applyFont="1" applyAlignment="1">
      <alignment horizontal="center" wrapText="1"/>
    </xf>
    <xf numFmtId="0" fontId="42" fillId="0" borderId="0" xfId="0" applyFont="1" applyAlignment="1">
      <alignment horizontal="left" vertical="top" wrapText="1"/>
    </xf>
    <xf numFmtId="0" fontId="31" fillId="0" borderId="0" xfId="0" applyFont="1" applyAlignment="1">
      <alignment horizontal="right" wrapText="1"/>
    </xf>
    <xf numFmtId="169" fontId="33" fillId="0" borderId="0" xfId="0" quotePrefix="1" applyNumberFormat="1" applyFont="1" applyAlignment="1">
      <alignment horizontal="right" vertical="top" wrapText="1"/>
    </xf>
    <xf numFmtId="0" fontId="42" fillId="0" borderId="0" xfId="0" quotePrefix="1" applyFont="1" applyAlignment="1">
      <alignment horizontal="left" wrapText="1"/>
    </xf>
    <xf numFmtId="0" fontId="43" fillId="0" borderId="0" xfId="0" applyFont="1" applyAlignment="1">
      <alignment horizontal="left" vertical="top" wrapText="1"/>
    </xf>
    <xf numFmtId="0" fontId="42" fillId="0" borderId="0" xfId="0" quotePrefix="1" applyFont="1" applyAlignment="1">
      <alignment horizontal="left" vertical="top" wrapText="1"/>
    </xf>
    <xf numFmtId="0" fontId="44" fillId="0" borderId="0" xfId="0" applyFont="1" applyAlignment="1">
      <alignment horizontal="left" vertical="top" wrapText="1"/>
    </xf>
    <xf numFmtId="0" fontId="42" fillId="0" borderId="0" xfId="0" applyFont="1" applyAlignment="1">
      <alignment horizontal="left" wrapText="1"/>
    </xf>
    <xf numFmtId="165" fontId="26" fillId="0" borderId="13" xfId="1" applyFont="1" applyBorder="1">
      <alignment horizontal="left" vertical="top" wrapText="1"/>
    </xf>
    <xf numFmtId="165" fontId="26" fillId="0" borderId="13" xfId="1" applyFont="1" applyBorder="1" applyAlignment="1">
      <alignment vertical="top" wrapText="1"/>
    </xf>
    <xf numFmtId="165" fontId="26" fillId="0" borderId="13" xfId="1" applyFont="1" applyBorder="1" applyAlignment="1">
      <alignment horizontal="right" wrapText="1"/>
    </xf>
    <xf numFmtId="44" fontId="31" fillId="0" borderId="0" xfId="0" applyNumberFormat="1" applyFont="1" applyAlignment="1" applyProtection="1">
      <alignment horizontal="right"/>
      <protection locked="0"/>
    </xf>
    <xf numFmtId="44" fontId="29" fillId="0" borderId="0" xfId="141" applyNumberFormat="1" applyFont="1" applyAlignment="1" applyProtection="1">
      <alignment horizontal="right" wrapText="1"/>
      <protection locked="0"/>
    </xf>
    <xf numFmtId="4" fontId="29" fillId="0" borderId="0" xfId="0" applyNumberFormat="1" applyFont="1" applyAlignment="1" applyProtection="1">
      <alignment horizontal="right"/>
      <protection locked="0"/>
    </xf>
    <xf numFmtId="165" fontId="26" fillId="48" borderId="0" xfId="1" quotePrefix="1" applyFont="1" applyFill="1">
      <alignment horizontal="left" vertical="top" wrapText="1"/>
    </xf>
    <xf numFmtId="165" fontId="26" fillId="48" borderId="0" xfId="1" applyFont="1" applyFill="1" applyAlignment="1">
      <alignment horizontal="right" wrapText="1"/>
    </xf>
    <xf numFmtId="44" fontId="33" fillId="48" borderId="0" xfId="0" applyNumberFormat="1" applyFont="1" applyFill="1" applyAlignment="1">
      <alignment horizontal="right"/>
    </xf>
  </cellXfs>
  <cellStyles count="211">
    <cellStyle name="20 % – Poudarek1 2" xfId="2" xr:uid="{00000000-0005-0000-0000-000000000000}"/>
    <cellStyle name="20 % – Poudarek2 2" xfId="3" xr:uid="{00000000-0005-0000-0000-000001000000}"/>
    <cellStyle name="20 % – Poudarek3 2" xfId="4" xr:uid="{00000000-0005-0000-0000-000002000000}"/>
    <cellStyle name="20 % – Poudarek4 2" xfId="5" xr:uid="{00000000-0005-0000-0000-000003000000}"/>
    <cellStyle name="20 % – Poudarek5 2" xfId="6" xr:uid="{00000000-0005-0000-0000-000004000000}"/>
    <cellStyle name="20 % – Poudarek6 2" xfId="7" xr:uid="{00000000-0005-0000-0000-000005000000}"/>
    <cellStyle name="20% - Accent1" xfId="8" xr:uid="{00000000-0005-0000-0000-000006000000}"/>
    <cellStyle name="20% - Accent1 2" xfId="9" xr:uid="{00000000-0005-0000-0000-000007000000}"/>
    <cellStyle name="20% - Accent2" xfId="10" xr:uid="{00000000-0005-0000-0000-000008000000}"/>
    <cellStyle name="20% - Accent2 2" xfId="11" xr:uid="{00000000-0005-0000-0000-000009000000}"/>
    <cellStyle name="20% - Accent3" xfId="12" xr:uid="{00000000-0005-0000-0000-00000A000000}"/>
    <cellStyle name="20% - Accent3 2" xfId="13" xr:uid="{00000000-0005-0000-0000-00000B000000}"/>
    <cellStyle name="20% - Accent4" xfId="14" xr:uid="{00000000-0005-0000-0000-00000C000000}"/>
    <cellStyle name="20% - Accent4 2" xfId="15" xr:uid="{00000000-0005-0000-0000-00000D000000}"/>
    <cellStyle name="20% - Accent5" xfId="16" xr:uid="{00000000-0005-0000-0000-00000E000000}"/>
    <cellStyle name="20% - Accent5 2" xfId="17" xr:uid="{00000000-0005-0000-0000-00000F000000}"/>
    <cellStyle name="20% - Accent6" xfId="18" xr:uid="{00000000-0005-0000-0000-000010000000}"/>
    <cellStyle name="20% - Accent6 2" xfId="19" xr:uid="{00000000-0005-0000-0000-000011000000}"/>
    <cellStyle name="40 % – Poudarek1 2" xfId="20" xr:uid="{00000000-0005-0000-0000-000012000000}"/>
    <cellStyle name="40 % – Poudarek2 2" xfId="21" xr:uid="{00000000-0005-0000-0000-000013000000}"/>
    <cellStyle name="40 % – Poudarek3 2" xfId="22" xr:uid="{00000000-0005-0000-0000-000014000000}"/>
    <cellStyle name="40 % – Poudarek4 2" xfId="23" xr:uid="{00000000-0005-0000-0000-000015000000}"/>
    <cellStyle name="40 % – Poudarek5 2" xfId="24" xr:uid="{00000000-0005-0000-0000-000016000000}"/>
    <cellStyle name="40 % – Poudarek6 2" xfId="25" xr:uid="{00000000-0005-0000-0000-000017000000}"/>
    <cellStyle name="40% - Accent1" xfId="26" xr:uid="{00000000-0005-0000-0000-000018000000}"/>
    <cellStyle name="40% - Accent1 2" xfId="27" xr:uid="{00000000-0005-0000-0000-000019000000}"/>
    <cellStyle name="40% - Accent2" xfId="28" xr:uid="{00000000-0005-0000-0000-00001A000000}"/>
    <cellStyle name="40% - Accent2 2" xfId="29" xr:uid="{00000000-0005-0000-0000-00001B000000}"/>
    <cellStyle name="40% - Accent3" xfId="30" xr:uid="{00000000-0005-0000-0000-00001C000000}"/>
    <cellStyle name="40% - Accent3 2" xfId="31" xr:uid="{00000000-0005-0000-0000-00001D000000}"/>
    <cellStyle name="40% - Accent4" xfId="32" xr:uid="{00000000-0005-0000-0000-00001E000000}"/>
    <cellStyle name="40% - Accent4 2" xfId="33" xr:uid="{00000000-0005-0000-0000-00001F000000}"/>
    <cellStyle name="40% - Accent5" xfId="34" xr:uid="{00000000-0005-0000-0000-000020000000}"/>
    <cellStyle name="40% - Accent5 2" xfId="35" xr:uid="{00000000-0005-0000-0000-000021000000}"/>
    <cellStyle name="40% - Accent6" xfId="36" xr:uid="{00000000-0005-0000-0000-000022000000}"/>
    <cellStyle name="40% - Accent6 2" xfId="37" xr:uid="{00000000-0005-0000-0000-000023000000}"/>
    <cellStyle name="60 % – Poudarek1 2" xfId="38" xr:uid="{00000000-0005-0000-0000-000024000000}"/>
    <cellStyle name="60 % – Poudarek2 2" xfId="39" xr:uid="{00000000-0005-0000-0000-000025000000}"/>
    <cellStyle name="60 % – Poudarek3 2" xfId="40" xr:uid="{00000000-0005-0000-0000-000026000000}"/>
    <cellStyle name="60 % – Poudarek4 2" xfId="41" xr:uid="{00000000-0005-0000-0000-000027000000}"/>
    <cellStyle name="60 % – Poudarek5 2" xfId="42" xr:uid="{00000000-0005-0000-0000-000028000000}"/>
    <cellStyle name="60 % – Poudarek6 2" xfId="43" xr:uid="{00000000-0005-0000-0000-000029000000}"/>
    <cellStyle name="60% - Accent1" xfId="44" xr:uid="{00000000-0005-0000-0000-00002A000000}"/>
    <cellStyle name="60% - Accent1 2" xfId="45" xr:uid="{00000000-0005-0000-0000-00002B000000}"/>
    <cellStyle name="60% - Accent2" xfId="46" xr:uid="{00000000-0005-0000-0000-00002C000000}"/>
    <cellStyle name="60% - Accent2 2" xfId="47" xr:uid="{00000000-0005-0000-0000-00002D000000}"/>
    <cellStyle name="60% - Accent3" xfId="48" xr:uid="{00000000-0005-0000-0000-00002E000000}"/>
    <cellStyle name="60% - Accent3 2" xfId="49" xr:uid="{00000000-0005-0000-0000-00002F000000}"/>
    <cellStyle name="60% - Accent4" xfId="50" xr:uid="{00000000-0005-0000-0000-000030000000}"/>
    <cellStyle name="60% - Accent4 2" xfId="51" xr:uid="{00000000-0005-0000-0000-000031000000}"/>
    <cellStyle name="60% - Accent5" xfId="52" xr:uid="{00000000-0005-0000-0000-000032000000}"/>
    <cellStyle name="60% - Accent5 2" xfId="53" xr:uid="{00000000-0005-0000-0000-000033000000}"/>
    <cellStyle name="60% - Accent6" xfId="54" xr:uid="{00000000-0005-0000-0000-000034000000}"/>
    <cellStyle name="60% - Accent6 2" xfId="55" xr:uid="{00000000-0005-0000-0000-000035000000}"/>
    <cellStyle name="Accent1" xfId="56" xr:uid="{00000000-0005-0000-0000-000036000000}"/>
    <cellStyle name="Accent1 2" xfId="57" xr:uid="{00000000-0005-0000-0000-000037000000}"/>
    <cellStyle name="Accent2" xfId="58" xr:uid="{00000000-0005-0000-0000-000038000000}"/>
    <cellStyle name="Accent2 2" xfId="59" xr:uid="{00000000-0005-0000-0000-000039000000}"/>
    <cellStyle name="Accent3" xfId="60" xr:uid="{00000000-0005-0000-0000-00003A000000}"/>
    <cellStyle name="Accent3 2" xfId="61" xr:uid="{00000000-0005-0000-0000-00003B000000}"/>
    <cellStyle name="Accent4" xfId="62" xr:uid="{00000000-0005-0000-0000-00003C000000}"/>
    <cellStyle name="Accent4 2" xfId="63" xr:uid="{00000000-0005-0000-0000-00003D000000}"/>
    <cellStyle name="Accent5" xfId="64" xr:uid="{00000000-0005-0000-0000-00003E000000}"/>
    <cellStyle name="Accent5 2" xfId="65" xr:uid="{00000000-0005-0000-0000-00003F000000}"/>
    <cellStyle name="Accent6" xfId="66" xr:uid="{00000000-0005-0000-0000-000040000000}"/>
    <cellStyle name="Accent6 2" xfId="67" xr:uid="{00000000-0005-0000-0000-000041000000}"/>
    <cellStyle name="Bad" xfId="68" xr:uid="{00000000-0005-0000-0000-000042000000}"/>
    <cellStyle name="Bad 2" xfId="69" xr:uid="{00000000-0005-0000-0000-000043000000}"/>
    <cellStyle name="Calculation" xfId="70" xr:uid="{00000000-0005-0000-0000-000044000000}"/>
    <cellStyle name="Calculation 2" xfId="71" xr:uid="{00000000-0005-0000-0000-000045000000}"/>
    <cellStyle name="Check Cell" xfId="72" xr:uid="{00000000-0005-0000-0000-000046000000}"/>
    <cellStyle name="Check Cell 2" xfId="73" xr:uid="{00000000-0005-0000-0000-000047000000}"/>
    <cellStyle name="Comma 2" xfId="74" xr:uid="{00000000-0005-0000-0000-000048000000}"/>
    <cellStyle name="Comma 2 2" xfId="75" xr:uid="{00000000-0005-0000-0000-000049000000}"/>
    <cellStyle name="Comma 3" xfId="76" xr:uid="{00000000-0005-0000-0000-00004A000000}"/>
    <cellStyle name="Comma 3 2" xfId="77" xr:uid="{00000000-0005-0000-0000-00004B000000}"/>
    <cellStyle name="Dobro 2" xfId="78" xr:uid="{00000000-0005-0000-0000-00004C000000}"/>
    <cellStyle name="Element-delo" xfId="79" xr:uid="{00000000-0005-0000-0000-00004D000000}"/>
    <cellStyle name="Excel Built-in Normal" xfId="80" xr:uid="{00000000-0005-0000-0000-00004E000000}"/>
    <cellStyle name="Explanatory Text" xfId="81" xr:uid="{00000000-0005-0000-0000-00004F000000}"/>
    <cellStyle name="Explanatory Text 2" xfId="82" xr:uid="{00000000-0005-0000-0000-000050000000}"/>
    <cellStyle name="Good" xfId="83" xr:uid="{00000000-0005-0000-0000-000051000000}"/>
    <cellStyle name="Good 2" xfId="84" xr:uid="{00000000-0005-0000-0000-000052000000}"/>
    <cellStyle name="Heading 1" xfId="85" xr:uid="{00000000-0005-0000-0000-000053000000}"/>
    <cellStyle name="Heading 1 2" xfId="86" xr:uid="{00000000-0005-0000-0000-000054000000}"/>
    <cellStyle name="Heading 2" xfId="87" xr:uid="{00000000-0005-0000-0000-000055000000}"/>
    <cellStyle name="Heading 2 2" xfId="88" xr:uid="{00000000-0005-0000-0000-000056000000}"/>
    <cellStyle name="Heading 3" xfId="89" xr:uid="{00000000-0005-0000-0000-000057000000}"/>
    <cellStyle name="Heading 3 2" xfId="90" xr:uid="{00000000-0005-0000-0000-000058000000}"/>
    <cellStyle name="Heading 4" xfId="91" xr:uid="{00000000-0005-0000-0000-000059000000}"/>
    <cellStyle name="Heading 4 2" xfId="92" xr:uid="{00000000-0005-0000-0000-00005A000000}"/>
    <cellStyle name="Input" xfId="93" xr:uid="{00000000-0005-0000-0000-00005B000000}"/>
    <cellStyle name="Input 2" xfId="94" xr:uid="{00000000-0005-0000-0000-00005C000000}"/>
    <cellStyle name="Izhod 2" xfId="95" xr:uid="{00000000-0005-0000-0000-00005D000000}"/>
    <cellStyle name="Linked Cell" xfId="96" xr:uid="{00000000-0005-0000-0000-00005E000000}"/>
    <cellStyle name="Linked Cell 2" xfId="97" xr:uid="{00000000-0005-0000-0000-00005F000000}"/>
    <cellStyle name="Naslov 1 2" xfId="98" xr:uid="{00000000-0005-0000-0000-000060000000}"/>
    <cellStyle name="Naslov 2 2" xfId="99" xr:uid="{00000000-0005-0000-0000-000061000000}"/>
    <cellStyle name="Naslov 3 2" xfId="100" xr:uid="{00000000-0005-0000-0000-000062000000}"/>
    <cellStyle name="Naslov 4 2" xfId="101" xr:uid="{00000000-0005-0000-0000-000063000000}"/>
    <cellStyle name="Naslov 5" xfId="102" xr:uid="{00000000-0005-0000-0000-000064000000}"/>
    <cellStyle name="Navadno 10" xfId="103" xr:uid="{00000000-0005-0000-0000-000066000000}"/>
    <cellStyle name="Navadno 10 2" xfId="104" xr:uid="{00000000-0005-0000-0000-000067000000}"/>
    <cellStyle name="Navadno 10 3" xfId="105" xr:uid="{00000000-0005-0000-0000-000068000000}"/>
    <cellStyle name="Navadno 10 5" xfId="207" xr:uid="{28F18D18-4BF4-44AB-A3D3-E7D99072098B}"/>
    <cellStyle name="Navadno 11" xfId="106" xr:uid="{00000000-0005-0000-0000-000069000000}"/>
    <cellStyle name="Navadno 12" xfId="199" xr:uid="{21838CAD-6C82-4F85-A349-3BDC78752173}"/>
    <cellStyle name="Navadno 2" xfId="1" xr:uid="{00000000-0005-0000-0000-00006A000000}"/>
    <cellStyle name="Navadno 2 2" xfId="107" xr:uid="{00000000-0005-0000-0000-00006B000000}"/>
    <cellStyle name="Navadno 2 2 2" xfId="108" xr:uid="{00000000-0005-0000-0000-00006C000000}"/>
    <cellStyle name="Navadno 2 2 2 3 2" xfId="209" xr:uid="{4C3F5553-BD66-4BC5-AABF-B3D9B9A52878}"/>
    <cellStyle name="Navadno 2 2 3" xfId="109" xr:uid="{00000000-0005-0000-0000-00006D000000}"/>
    <cellStyle name="Navadno 2 2_II.  MONITORING" xfId="110" xr:uid="{00000000-0005-0000-0000-00006E000000}"/>
    <cellStyle name="Navadno 2 3" xfId="111" xr:uid="{00000000-0005-0000-0000-00006F000000}"/>
    <cellStyle name="Navadno 2 3 2 2" xfId="197" xr:uid="{2DC1302B-3AFF-4208-B2D6-445A80AB6B04}"/>
    <cellStyle name="Navadno 2 4" xfId="200" xr:uid="{F388E9EB-5203-4824-9E7C-03F89D331D98}"/>
    <cellStyle name="Navadno 2 5" xfId="201" xr:uid="{50C25779-509E-4956-813E-CE825871FBAB}"/>
    <cellStyle name="Navadno 2 6" xfId="202" xr:uid="{6696983D-DD13-4B4E-9849-49F76E38106B}"/>
    <cellStyle name="Navadno 2 7" xfId="203" xr:uid="{593A8A16-545E-414A-8FD9-9C0317D2C49B}"/>
    <cellStyle name="Navadno 2 8" xfId="204" xr:uid="{AFB698CD-BC71-4D95-93AD-04C57AA931D1}"/>
    <cellStyle name="Navadno 2 9" xfId="205" xr:uid="{DE0000F0-083D-4364-8D53-445CB827ED2B}"/>
    <cellStyle name="Navadno 2_101208_VHODNI_HALL_OGREVANJE, HLAJENJE_PZI" xfId="112" xr:uid="{00000000-0005-0000-0000-000070000000}"/>
    <cellStyle name="Navadno 3" xfId="113" xr:uid="{00000000-0005-0000-0000-000071000000}"/>
    <cellStyle name="Navadno 3 2" xfId="114" xr:uid="{00000000-0005-0000-0000-000072000000}"/>
    <cellStyle name="Navadno 3 3" xfId="115" xr:uid="{00000000-0005-0000-0000-000073000000}"/>
    <cellStyle name="Navadno 3 4" xfId="116" xr:uid="{00000000-0005-0000-0000-000074000000}"/>
    <cellStyle name="Navadno 3 4 2 2" xfId="206" xr:uid="{FB397215-5348-447E-836E-E35D08376C1A}"/>
    <cellStyle name="Navadno 4" xfId="117" xr:uid="{00000000-0005-0000-0000-000075000000}"/>
    <cellStyle name="Navadno 4 2" xfId="118" xr:uid="{00000000-0005-0000-0000-000076000000}"/>
    <cellStyle name="Navadno 4 3" xfId="119" xr:uid="{00000000-0005-0000-0000-000077000000}"/>
    <cellStyle name="Navadno 5" xfId="120" xr:uid="{00000000-0005-0000-0000-000078000000}"/>
    <cellStyle name="Navadno 5 2" xfId="121" xr:uid="{00000000-0005-0000-0000-000079000000}"/>
    <cellStyle name="Navadno 5 3" xfId="122" xr:uid="{00000000-0005-0000-0000-00007A000000}"/>
    <cellStyle name="Navadno 5 4" xfId="123" xr:uid="{00000000-0005-0000-0000-00007B000000}"/>
    <cellStyle name="Navadno 5_II.  MONITORING" xfId="124" xr:uid="{00000000-0005-0000-0000-00007C000000}"/>
    <cellStyle name="Navadno 6" xfId="125" xr:uid="{00000000-0005-0000-0000-00007D000000}"/>
    <cellStyle name="Navadno 6 2" xfId="126" xr:uid="{00000000-0005-0000-0000-00007E000000}"/>
    <cellStyle name="Navadno 6 3" xfId="127" xr:uid="{00000000-0005-0000-0000-00007F000000}"/>
    <cellStyle name="Navadno 7" xfId="128" xr:uid="{00000000-0005-0000-0000-000080000000}"/>
    <cellStyle name="Navadno 7 2" xfId="129" xr:uid="{00000000-0005-0000-0000-000081000000}"/>
    <cellStyle name="Navadno 7 3" xfId="130" xr:uid="{00000000-0005-0000-0000-000082000000}"/>
    <cellStyle name="Navadno 8" xfId="131" xr:uid="{00000000-0005-0000-0000-000083000000}"/>
    <cellStyle name="Navadno 8 2" xfId="132" xr:uid="{00000000-0005-0000-0000-000084000000}"/>
    <cellStyle name="Navadno 8 3" xfId="133" xr:uid="{00000000-0005-0000-0000-000085000000}"/>
    <cellStyle name="Navadno 9" xfId="134" xr:uid="{00000000-0005-0000-0000-000086000000}"/>
    <cellStyle name="Navadno 9 2" xfId="135" xr:uid="{00000000-0005-0000-0000-000087000000}"/>
    <cellStyle name="Navadno 9 3" xfId="136" xr:uid="{00000000-0005-0000-0000-000088000000}"/>
    <cellStyle name="Navadno_POPIS PZI_STR - Sv.Frančišek 2" xfId="210" xr:uid="{7B684B6C-CBB4-49C4-8D1E-6C5B43897EF3}"/>
    <cellStyle name="Neutral" xfId="137" xr:uid="{00000000-0005-0000-0000-000089000000}"/>
    <cellStyle name="Neutral 2" xfId="138" xr:uid="{00000000-0005-0000-0000-00008A000000}"/>
    <cellStyle name="Nevtralno 2" xfId="139" xr:uid="{00000000-0005-0000-0000-00008B000000}"/>
    <cellStyle name="Normal" xfId="0" builtinId="0"/>
    <cellStyle name="Normal 2" xfId="140" xr:uid="{00000000-0005-0000-0000-00008C000000}"/>
    <cellStyle name="Normal 2 2" xfId="141" xr:uid="{00000000-0005-0000-0000-00008D000000}"/>
    <cellStyle name="Normal 2_II.  MONITORING" xfId="142" xr:uid="{00000000-0005-0000-0000-00008E000000}"/>
    <cellStyle name="Normal 6" xfId="198" xr:uid="{BFE3063E-7DE5-40E8-973C-D1EC1B21AB9F}"/>
    <cellStyle name="Note" xfId="143" xr:uid="{00000000-0005-0000-0000-00008F000000}"/>
    <cellStyle name="Note 2" xfId="144" xr:uid="{00000000-0005-0000-0000-000090000000}"/>
    <cellStyle name="Odstotek 2" xfId="145" xr:uid="{00000000-0005-0000-0000-000091000000}"/>
    <cellStyle name="Odstotek 2 2" xfId="146" xr:uid="{00000000-0005-0000-0000-000092000000}"/>
    <cellStyle name="Odstotek 3" xfId="147" xr:uid="{00000000-0005-0000-0000-000093000000}"/>
    <cellStyle name="Odstotek 3 2" xfId="148" xr:uid="{00000000-0005-0000-0000-000094000000}"/>
    <cellStyle name="Odstotek 3 2 2" xfId="149" xr:uid="{00000000-0005-0000-0000-000095000000}"/>
    <cellStyle name="Odstotek 3 3" xfId="150" xr:uid="{00000000-0005-0000-0000-000096000000}"/>
    <cellStyle name="Odstotek 3 3 2" xfId="151" xr:uid="{00000000-0005-0000-0000-000097000000}"/>
    <cellStyle name="Odstotek 3 4" xfId="152" xr:uid="{00000000-0005-0000-0000-000098000000}"/>
    <cellStyle name="Opomba 2" xfId="153" xr:uid="{00000000-0005-0000-0000-000099000000}"/>
    <cellStyle name="Opomba 3" xfId="154" xr:uid="{00000000-0005-0000-0000-00009A000000}"/>
    <cellStyle name="Opozorilo 2" xfId="155" xr:uid="{00000000-0005-0000-0000-00009B000000}"/>
    <cellStyle name="Output" xfId="156" xr:uid="{00000000-0005-0000-0000-00009C000000}"/>
    <cellStyle name="Output 2" xfId="157" xr:uid="{00000000-0005-0000-0000-00009D000000}"/>
    <cellStyle name="Percent 2" xfId="158" xr:uid="{00000000-0005-0000-0000-00009E000000}"/>
    <cellStyle name="Percent 2 2" xfId="159" xr:uid="{00000000-0005-0000-0000-00009F000000}"/>
    <cellStyle name="Pojasnjevalno besedilo 2" xfId="160" xr:uid="{00000000-0005-0000-0000-0000A0000000}"/>
    <cellStyle name="Poudarek1 2" xfId="161" xr:uid="{00000000-0005-0000-0000-0000A1000000}"/>
    <cellStyle name="Poudarek2 2" xfId="162" xr:uid="{00000000-0005-0000-0000-0000A2000000}"/>
    <cellStyle name="Poudarek3 2" xfId="163" xr:uid="{00000000-0005-0000-0000-0000A3000000}"/>
    <cellStyle name="Poudarek4 2" xfId="164" xr:uid="{00000000-0005-0000-0000-0000A4000000}"/>
    <cellStyle name="Poudarek5 2" xfId="165" xr:uid="{00000000-0005-0000-0000-0000A5000000}"/>
    <cellStyle name="Poudarek6 2" xfId="166" xr:uid="{00000000-0005-0000-0000-0000A6000000}"/>
    <cellStyle name="Povezana celica 2" xfId="167" xr:uid="{00000000-0005-0000-0000-0000A7000000}"/>
    <cellStyle name="Preveri celico 2" xfId="168" xr:uid="{00000000-0005-0000-0000-0000A8000000}"/>
    <cellStyle name="Računanje 2" xfId="169" xr:uid="{00000000-0005-0000-0000-0000A9000000}"/>
    <cellStyle name="Slabo 2" xfId="170" xr:uid="{00000000-0005-0000-0000-0000AA000000}"/>
    <cellStyle name="Slog 1" xfId="171" xr:uid="{00000000-0005-0000-0000-0000AB000000}"/>
    <cellStyle name="Slog 1 2" xfId="172" xr:uid="{00000000-0005-0000-0000-0000AC000000}"/>
    <cellStyle name="Slog 1_II.  MONITORING" xfId="173" xr:uid="{00000000-0005-0000-0000-0000AD000000}"/>
    <cellStyle name="Title" xfId="174" xr:uid="{00000000-0005-0000-0000-0000AE000000}"/>
    <cellStyle name="Title 2" xfId="175" xr:uid="{00000000-0005-0000-0000-0000AF000000}"/>
    <cellStyle name="Total" xfId="176" xr:uid="{00000000-0005-0000-0000-0000B0000000}"/>
    <cellStyle name="Total 2" xfId="177" xr:uid="{00000000-0005-0000-0000-0000B1000000}"/>
    <cellStyle name="Vejica 2" xfId="178" xr:uid="{00000000-0005-0000-0000-0000B2000000}"/>
    <cellStyle name="Vejica 2 2" xfId="179" xr:uid="{00000000-0005-0000-0000-0000B3000000}"/>
    <cellStyle name="Vejica 2 2 2" xfId="180" xr:uid="{00000000-0005-0000-0000-0000B4000000}"/>
    <cellStyle name="Vejica 2 2 2 3" xfId="208" xr:uid="{2CC0BA8A-24E0-41EC-BE2C-2B8A5A82F901}"/>
    <cellStyle name="Vejica 2 3" xfId="181" xr:uid="{00000000-0005-0000-0000-0000B5000000}"/>
    <cellStyle name="Vejica 3" xfId="182" xr:uid="{00000000-0005-0000-0000-0000B6000000}"/>
    <cellStyle name="Vejica 3 2" xfId="183" xr:uid="{00000000-0005-0000-0000-0000B7000000}"/>
    <cellStyle name="Vejica 4" xfId="184" xr:uid="{00000000-0005-0000-0000-0000B8000000}"/>
    <cellStyle name="Vejica 4 2" xfId="185" xr:uid="{00000000-0005-0000-0000-0000B9000000}"/>
    <cellStyle name="Vejica 4 2 2" xfId="186" xr:uid="{00000000-0005-0000-0000-0000BA000000}"/>
    <cellStyle name="Vejica 4 2 2 2" xfId="187" xr:uid="{00000000-0005-0000-0000-0000BB000000}"/>
    <cellStyle name="Vejica 4 2 3" xfId="188" xr:uid="{00000000-0005-0000-0000-0000BC000000}"/>
    <cellStyle name="Vejica 4 3" xfId="189" xr:uid="{00000000-0005-0000-0000-0000BD000000}"/>
    <cellStyle name="Vejica 4 3 2" xfId="190" xr:uid="{00000000-0005-0000-0000-0000BE000000}"/>
    <cellStyle name="Vejica 4 4" xfId="191" xr:uid="{00000000-0005-0000-0000-0000BF000000}"/>
    <cellStyle name="Vejica 5" xfId="196" xr:uid="{00000000-0005-0000-0000-0000C0000000}"/>
    <cellStyle name="Vnos 2" xfId="192" xr:uid="{00000000-0005-0000-0000-0000C1000000}"/>
    <cellStyle name="Vsota 2" xfId="193" xr:uid="{00000000-0005-0000-0000-0000C2000000}"/>
    <cellStyle name="Warning Text" xfId="194" xr:uid="{00000000-0005-0000-0000-0000C3000000}"/>
    <cellStyle name="Warning Text 2" xfId="195" xr:uid="{00000000-0005-0000-0000-0000C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mitrij_h\BlokPrva&#269;na\ACAD\PGD-PZI\Poslovni%20prostori\Hotel%20Cerkno\PO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rovatk\AppData\Local\Microsoft\Windows\INetCache\Content.Outlook\IGBTN745\20210803%20-%200%20-%20Popis%20-%20Upravna%20stavba%20T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LOŠNO"/>
      <sheetName val="SKUPNA REKAPITULACIJA"/>
      <sheetName val="2.1 GRADBENA DELA"/>
      <sheetName val="2.2 OBRTNIŠKA DELA"/>
      <sheetName val="4.1. OGREVALNI SISTEMI"/>
      <sheetName val="4.2. PREZRAČEVALNI SISTEMI"/>
    </sheetNames>
    <sheetDataSet>
      <sheetData sheetId="0"/>
      <sheetData sheetId="1"/>
      <sheetData sheetId="2">
        <row r="5">
          <cell r="B5" t="str">
            <v>PRIPRAVLJALNA DELA</v>
          </cell>
        </row>
        <row r="6">
          <cell r="B6" t="str">
            <v>RUŠITVENA DELA</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showGridLines="0" view="pageBreakPreview" topLeftCell="A4" zoomScaleNormal="100" zoomScaleSheetLayoutView="100" workbookViewId="0">
      <selection activeCell="E12" sqref="E12"/>
    </sheetView>
  </sheetViews>
  <sheetFormatPr defaultRowHeight="15"/>
  <cols>
    <col min="1" max="1" width="2.42578125" style="6" customWidth="1"/>
    <col min="2" max="2" width="6.28515625" style="7" customWidth="1"/>
    <col min="3" max="3" width="39.85546875" style="6" customWidth="1"/>
    <col min="4" max="4" width="1.42578125" style="6" customWidth="1"/>
    <col min="5" max="5" width="18.42578125" style="8" customWidth="1"/>
    <col min="6" max="6" width="1.85546875" style="6" customWidth="1"/>
    <col min="7" max="7" width="1.7109375" style="6" customWidth="1"/>
    <col min="8" max="8" width="15.7109375" style="6" customWidth="1"/>
    <col min="9" max="9" width="3.7109375" style="6" customWidth="1"/>
    <col min="10" max="10" width="15.7109375" style="6" customWidth="1"/>
    <col min="11" max="11" width="3.7109375" style="6" customWidth="1"/>
    <col min="12" max="12" width="15.7109375" style="6" customWidth="1"/>
    <col min="13" max="13" width="3.7109375" style="6" customWidth="1"/>
    <col min="14" max="14" width="15.7109375" style="6" customWidth="1"/>
    <col min="15" max="15" width="3.7109375" style="6" customWidth="1"/>
    <col min="16" max="16" width="15.7109375" style="6" customWidth="1"/>
    <col min="17" max="255" width="9.140625" style="6"/>
    <col min="256" max="256" width="2.42578125" style="6" customWidth="1"/>
    <col min="257" max="257" width="3.7109375" style="6" customWidth="1"/>
    <col min="258" max="258" width="39.85546875" style="6" customWidth="1"/>
    <col min="259" max="259" width="1.42578125" style="6" customWidth="1"/>
    <col min="260" max="260" width="18.42578125" style="6" customWidth="1"/>
    <col min="261" max="261" width="1.85546875" style="6" customWidth="1"/>
    <col min="262" max="262" width="19.42578125" style="6" customWidth="1"/>
    <col min="263" max="263" width="1.7109375" style="6" customWidth="1"/>
    <col min="264" max="264" width="15.7109375" style="6" customWidth="1"/>
    <col min="265" max="265" width="3.7109375" style="6" customWidth="1"/>
    <col min="266" max="266" width="15.7109375" style="6" customWidth="1"/>
    <col min="267" max="267" width="3.7109375" style="6" customWidth="1"/>
    <col min="268" max="268" width="15.7109375" style="6" customWidth="1"/>
    <col min="269" max="269" width="3.7109375" style="6" customWidth="1"/>
    <col min="270" max="270" width="15.7109375" style="6" customWidth="1"/>
    <col min="271" max="271" width="3.7109375" style="6" customWidth="1"/>
    <col min="272" max="272" width="15.7109375" style="6" customWidth="1"/>
    <col min="273" max="511" width="9.140625" style="6"/>
    <col min="512" max="512" width="2.42578125" style="6" customWidth="1"/>
    <col min="513" max="513" width="3.7109375" style="6" customWidth="1"/>
    <col min="514" max="514" width="39.85546875" style="6" customWidth="1"/>
    <col min="515" max="515" width="1.42578125" style="6" customWidth="1"/>
    <col min="516" max="516" width="18.42578125" style="6" customWidth="1"/>
    <col min="517" max="517" width="1.85546875" style="6" customWidth="1"/>
    <col min="518" max="518" width="19.42578125" style="6" customWidth="1"/>
    <col min="519" max="519" width="1.7109375" style="6" customWidth="1"/>
    <col min="520" max="520" width="15.7109375" style="6" customWidth="1"/>
    <col min="521" max="521" width="3.7109375" style="6" customWidth="1"/>
    <col min="522" max="522" width="15.7109375" style="6" customWidth="1"/>
    <col min="523" max="523" width="3.7109375" style="6" customWidth="1"/>
    <col min="524" max="524" width="15.7109375" style="6" customWidth="1"/>
    <col min="525" max="525" width="3.7109375" style="6" customWidth="1"/>
    <col min="526" max="526" width="15.7109375" style="6" customWidth="1"/>
    <col min="527" max="527" width="3.7109375" style="6" customWidth="1"/>
    <col min="528" max="528" width="15.7109375" style="6" customWidth="1"/>
    <col min="529" max="767" width="9.140625" style="6"/>
    <col min="768" max="768" width="2.42578125" style="6" customWidth="1"/>
    <col min="769" max="769" width="3.7109375" style="6" customWidth="1"/>
    <col min="770" max="770" width="39.85546875" style="6" customWidth="1"/>
    <col min="771" max="771" width="1.42578125" style="6" customWidth="1"/>
    <col min="772" max="772" width="18.42578125" style="6" customWidth="1"/>
    <col min="773" max="773" width="1.85546875" style="6" customWidth="1"/>
    <col min="774" max="774" width="19.42578125" style="6" customWidth="1"/>
    <col min="775" max="775" width="1.7109375" style="6" customWidth="1"/>
    <col min="776" max="776" width="15.7109375" style="6" customWidth="1"/>
    <col min="777" max="777" width="3.7109375" style="6" customWidth="1"/>
    <col min="778" max="778" width="15.7109375" style="6" customWidth="1"/>
    <col min="779" max="779" width="3.7109375" style="6" customWidth="1"/>
    <col min="780" max="780" width="15.7109375" style="6" customWidth="1"/>
    <col min="781" max="781" width="3.7109375" style="6" customWidth="1"/>
    <col min="782" max="782" width="15.7109375" style="6" customWidth="1"/>
    <col min="783" max="783" width="3.7109375" style="6" customWidth="1"/>
    <col min="784" max="784" width="15.7109375" style="6" customWidth="1"/>
    <col min="785" max="1023" width="9.140625" style="6"/>
    <col min="1024" max="1024" width="2.42578125" style="6" customWidth="1"/>
    <col min="1025" max="1025" width="3.7109375" style="6" customWidth="1"/>
    <col min="1026" max="1026" width="39.85546875" style="6" customWidth="1"/>
    <col min="1027" max="1027" width="1.42578125" style="6" customWidth="1"/>
    <col min="1028" max="1028" width="18.42578125" style="6" customWidth="1"/>
    <col min="1029" max="1029" width="1.85546875" style="6" customWidth="1"/>
    <col min="1030" max="1030" width="19.42578125" style="6" customWidth="1"/>
    <col min="1031" max="1031" width="1.7109375" style="6" customWidth="1"/>
    <col min="1032" max="1032" width="15.7109375" style="6" customWidth="1"/>
    <col min="1033" max="1033" width="3.7109375" style="6" customWidth="1"/>
    <col min="1034" max="1034" width="15.7109375" style="6" customWidth="1"/>
    <col min="1035" max="1035" width="3.7109375" style="6" customWidth="1"/>
    <col min="1036" max="1036" width="15.7109375" style="6" customWidth="1"/>
    <col min="1037" max="1037" width="3.7109375" style="6" customWidth="1"/>
    <col min="1038" max="1038" width="15.7109375" style="6" customWidth="1"/>
    <col min="1039" max="1039" width="3.7109375" style="6" customWidth="1"/>
    <col min="1040" max="1040" width="15.7109375" style="6" customWidth="1"/>
    <col min="1041" max="1279" width="9.140625" style="6"/>
    <col min="1280" max="1280" width="2.42578125" style="6" customWidth="1"/>
    <col min="1281" max="1281" width="3.7109375" style="6" customWidth="1"/>
    <col min="1282" max="1282" width="39.85546875" style="6" customWidth="1"/>
    <col min="1283" max="1283" width="1.42578125" style="6" customWidth="1"/>
    <col min="1284" max="1284" width="18.42578125" style="6" customWidth="1"/>
    <col min="1285" max="1285" width="1.85546875" style="6" customWidth="1"/>
    <col min="1286" max="1286" width="19.42578125" style="6" customWidth="1"/>
    <col min="1287" max="1287" width="1.7109375" style="6" customWidth="1"/>
    <col min="1288" max="1288" width="15.7109375" style="6" customWidth="1"/>
    <col min="1289" max="1289" width="3.7109375" style="6" customWidth="1"/>
    <col min="1290" max="1290" width="15.7109375" style="6" customWidth="1"/>
    <col min="1291" max="1291" width="3.7109375" style="6" customWidth="1"/>
    <col min="1292" max="1292" width="15.7109375" style="6" customWidth="1"/>
    <col min="1293" max="1293" width="3.7109375" style="6" customWidth="1"/>
    <col min="1294" max="1294" width="15.7109375" style="6" customWidth="1"/>
    <col min="1295" max="1295" width="3.7109375" style="6" customWidth="1"/>
    <col min="1296" max="1296" width="15.7109375" style="6" customWidth="1"/>
    <col min="1297" max="1535" width="9.140625" style="6"/>
    <col min="1536" max="1536" width="2.42578125" style="6" customWidth="1"/>
    <col min="1537" max="1537" width="3.7109375" style="6" customWidth="1"/>
    <col min="1538" max="1538" width="39.85546875" style="6" customWidth="1"/>
    <col min="1539" max="1539" width="1.42578125" style="6" customWidth="1"/>
    <col min="1540" max="1540" width="18.42578125" style="6" customWidth="1"/>
    <col min="1541" max="1541" width="1.85546875" style="6" customWidth="1"/>
    <col min="1542" max="1542" width="19.42578125" style="6" customWidth="1"/>
    <col min="1543" max="1543" width="1.7109375" style="6" customWidth="1"/>
    <col min="1544" max="1544" width="15.7109375" style="6" customWidth="1"/>
    <col min="1545" max="1545" width="3.7109375" style="6" customWidth="1"/>
    <col min="1546" max="1546" width="15.7109375" style="6" customWidth="1"/>
    <col min="1547" max="1547" width="3.7109375" style="6" customWidth="1"/>
    <col min="1548" max="1548" width="15.7109375" style="6" customWidth="1"/>
    <col min="1549" max="1549" width="3.7109375" style="6" customWidth="1"/>
    <col min="1550" max="1550" width="15.7109375" style="6" customWidth="1"/>
    <col min="1551" max="1551" width="3.7109375" style="6" customWidth="1"/>
    <col min="1552" max="1552" width="15.7109375" style="6" customWidth="1"/>
    <col min="1553" max="1791" width="9.140625" style="6"/>
    <col min="1792" max="1792" width="2.42578125" style="6" customWidth="1"/>
    <col min="1793" max="1793" width="3.7109375" style="6" customWidth="1"/>
    <col min="1794" max="1794" width="39.85546875" style="6" customWidth="1"/>
    <col min="1795" max="1795" width="1.42578125" style="6" customWidth="1"/>
    <col min="1796" max="1796" width="18.42578125" style="6" customWidth="1"/>
    <col min="1797" max="1797" width="1.85546875" style="6" customWidth="1"/>
    <col min="1798" max="1798" width="19.42578125" style="6" customWidth="1"/>
    <col min="1799" max="1799" width="1.7109375" style="6" customWidth="1"/>
    <col min="1800" max="1800" width="15.7109375" style="6" customWidth="1"/>
    <col min="1801" max="1801" width="3.7109375" style="6" customWidth="1"/>
    <col min="1802" max="1802" width="15.7109375" style="6" customWidth="1"/>
    <col min="1803" max="1803" width="3.7109375" style="6" customWidth="1"/>
    <col min="1804" max="1804" width="15.7109375" style="6" customWidth="1"/>
    <col min="1805" max="1805" width="3.7109375" style="6" customWidth="1"/>
    <col min="1806" max="1806" width="15.7109375" style="6" customWidth="1"/>
    <col min="1807" max="1807" width="3.7109375" style="6" customWidth="1"/>
    <col min="1808" max="1808" width="15.7109375" style="6" customWidth="1"/>
    <col min="1809" max="2047" width="9.140625" style="6"/>
    <col min="2048" max="2048" width="2.42578125" style="6" customWidth="1"/>
    <col min="2049" max="2049" width="3.7109375" style="6" customWidth="1"/>
    <col min="2050" max="2050" width="39.85546875" style="6" customWidth="1"/>
    <col min="2051" max="2051" width="1.42578125" style="6" customWidth="1"/>
    <col min="2052" max="2052" width="18.42578125" style="6" customWidth="1"/>
    <col min="2053" max="2053" width="1.85546875" style="6" customWidth="1"/>
    <col min="2054" max="2054" width="19.42578125" style="6" customWidth="1"/>
    <col min="2055" max="2055" width="1.7109375" style="6" customWidth="1"/>
    <col min="2056" max="2056" width="15.7109375" style="6" customWidth="1"/>
    <col min="2057" max="2057" width="3.7109375" style="6" customWidth="1"/>
    <col min="2058" max="2058" width="15.7109375" style="6" customWidth="1"/>
    <col min="2059" max="2059" width="3.7109375" style="6" customWidth="1"/>
    <col min="2060" max="2060" width="15.7109375" style="6" customWidth="1"/>
    <col min="2061" max="2061" width="3.7109375" style="6" customWidth="1"/>
    <col min="2062" max="2062" width="15.7109375" style="6" customWidth="1"/>
    <col min="2063" max="2063" width="3.7109375" style="6" customWidth="1"/>
    <col min="2064" max="2064" width="15.7109375" style="6" customWidth="1"/>
    <col min="2065" max="2303" width="9.140625" style="6"/>
    <col min="2304" max="2304" width="2.42578125" style="6" customWidth="1"/>
    <col min="2305" max="2305" width="3.7109375" style="6" customWidth="1"/>
    <col min="2306" max="2306" width="39.85546875" style="6" customWidth="1"/>
    <col min="2307" max="2307" width="1.42578125" style="6" customWidth="1"/>
    <col min="2308" max="2308" width="18.42578125" style="6" customWidth="1"/>
    <col min="2309" max="2309" width="1.85546875" style="6" customWidth="1"/>
    <col min="2310" max="2310" width="19.42578125" style="6" customWidth="1"/>
    <col min="2311" max="2311" width="1.7109375" style="6" customWidth="1"/>
    <col min="2312" max="2312" width="15.7109375" style="6" customWidth="1"/>
    <col min="2313" max="2313" width="3.7109375" style="6" customWidth="1"/>
    <col min="2314" max="2314" width="15.7109375" style="6" customWidth="1"/>
    <col min="2315" max="2315" width="3.7109375" style="6" customWidth="1"/>
    <col min="2316" max="2316" width="15.7109375" style="6" customWidth="1"/>
    <col min="2317" max="2317" width="3.7109375" style="6" customWidth="1"/>
    <col min="2318" max="2318" width="15.7109375" style="6" customWidth="1"/>
    <col min="2319" max="2319" width="3.7109375" style="6" customWidth="1"/>
    <col min="2320" max="2320" width="15.7109375" style="6" customWidth="1"/>
    <col min="2321" max="2559" width="9.140625" style="6"/>
    <col min="2560" max="2560" width="2.42578125" style="6" customWidth="1"/>
    <col min="2561" max="2561" width="3.7109375" style="6" customWidth="1"/>
    <col min="2562" max="2562" width="39.85546875" style="6" customWidth="1"/>
    <col min="2563" max="2563" width="1.42578125" style="6" customWidth="1"/>
    <col min="2564" max="2564" width="18.42578125" style="6" customWidth="1"/>
    <col min="2565" max="2565" width="1.85546875" style="6" customWidth="1"/>
    <col min="2566" max="2566" width="19.42578125" style="6" customWidth="1"/>
    <col min="2567" max="2567" width="1.7109375" style="6" customWidth="1"/>
    <col min="2568" max="2568" width="15.7109375" style="6" customWidth="1"/>
    <col min="2569" max="2569" width="3.7109375" style="6" customWidth="1"/>
    <col min="2570" max="2570" width="15.7109375" style="6" customWidth="1"/>
    <col min="2571" max="2571" width="3.7109375" style="6" customWidth="1"/>
    <col min="2572" max="2572" width="15.7109375" style="6" customWidth="1"/>
    <col min="2573" max="2573" width="3.7109375" style="6" customWidth="1"/>
    <col min="2574" max="2574" width="15.7109375" style="6" customWidth="1"/>
    <col min="2575" max="2575" width="3.7109375" style="6" customWidth="1"/>
    <col min="2576" max="2576" width="15.7109375" style="6" customWidth="1"/>
    <col min="2577" max="2815" width="9.140625" style="6"/>
    <col min="2816" max="2816" width="2.42578125" style="6" customWidth="1"/>
    <col min="2817" max="2817" width="3.7109375" style="6" customWidth="1"/>
    <col min="2818" max="2818" width="39.85546875" style="6" customWidth="1"/>
    <col min="2819" max="2819" width="1.42578125" style="6" customWidth="1"/>
    <col min="2820" max="2820" width="18.42578125" style="6" customWidth="1"/>
    <col min="2821" max="2821" width="1.85546875" style="6" customWidth="1"/>
    <col min="2822" max="2822" width="19.42578125" style="6" customWidth="1"/>
    <col min="2823" max="2823" width="1.7109375" style="6" customWidth="1"/>
    <col min="2824" max="2824" width="15.7109375" style="6" customWidth="1"/>
    <col min="2825" max="2825" width="3.7109375" style="6" customWidth="1"/>
    <col min="2826" max="2826" width="15.7109375" style="6" customWidth="1"/>
    <col min="2827" max="2827" width="3.7109375" style="6" customWidth="1"/>
    <col min="2828" max="2828" width="15.7109375" style="6" customWidth="1"/>
    <col min="2829" max="2829" width="3.7109375" style="6" customWidth="1"/>
    <col min="2830" max="2830" width="15.7109375" style="6" customWidth="1"/>
    <col min="2831" max="2831" width="3.7109375" style="6" customWidth="1"/>
    <col min="2832" max="2832" width="15.7109375" style="6" customWidth="1"/>
    <col min="2833" max="3071" width="9.140625" style="6"/>
    <col min="3072" max="3072" width="2.42578125" style="6" customWidth="1"/>
    <col min="3073" max="3073" width="3.7109375" style="6" customWidth="1"/>
    <col min="3074" max="3074" width="39.85546875" style="6" customWidth="1"/>
    <col min="3075" max="3075" width="1.42578125" style="6" customWidth="1"/>
    <col min="3076" max="3076" width="18.42578125" style="6" customWidth="1"/>
    <col min="3077" max="3077" width="1.85546875" style="6" customWidth="1"/>
    <col min="3078" max="3078" width="19.42578125" style="6" customWidth="1"/>
    <col min="3079" max="3079" width="1.7109375" style="6" customWidth="1"/>
    <col min="3080" max="3080" width="15.7109375" style="6" customWidth="1"/>
    <col min="3081" max="3081" width="3.7109375" style="6" customWidth="1"/>
    <col min="3082" max="3082" width="15.7109375" style="6" customWidth="1"/>
    <col min="3083" max="3083" width="3.7109375" style="6" customWidth="1"/>
    <col min="3084" max="3084" width="15.7109375" style="6" customWidth="1"/>
    <col min="3085" max="3085" width="3.7109375" style="6" customWidth="1"/>
    <col min="3086" max="3086" width="15.7109375" style="6" customWidth="1"/>
    <col min="3087" max="3087" width="3.7109375" style="6" customWidth="1"/>
    <col min="3088" max="3088" width="15.7109375" style="6" customWidth="1"/>
    <col min="3089" max="3327" width="9.140625" style="6"/>
    <col min="3328" max="3328" width="2.42578125" style="6" customWidth="1"/>
    <col min="3329" max="3329" width="3.7109375" style="6" customWidth="1"/>
    <col min="3330" max="3330" width="39.85546875" style="6" customWidth="1"/>
    <col min="3331" max="3331" width="1.42578125" style="6" customWidth="1"/>
    <col min="3332" max="3332" width="18.42578125" style="6" customWidth="1"/>
    <col min="3333" max="3333" width="1.85546875" style="6" customWidth="1"/>
    <col min="3334" max="3334" width="19.42578125" style="6" customWidth="1"/>
    <col min="3335" max="3335" width="1.7109375" style="6" customWidth="1"/>
    <col min="3336" max="3336" width="15.7109375" style="6" customWidth="1"/>
    <col min="3337" max="3337" width="3.7109375" style="6" customWidth="1"/>
    <col min="3338" max="3338" width="15.7109375" style="6" customWidth="1"/>
    <col min="3339" max="3339" width="3.7109375" style="6" customWidth="1"/>
    <col min="3340" max="3340" width="15.7109375" style="6" customWidth="1"/>
    <col min="3341" max="3341" width="3.7109375" style="6" customWidth="1"/>
    <col min="3342" max="3342" width="15.7109375" style="6" customWidth="1"/>
    <col min="3343" max="3343" width="3.7109375" style="6" customWidth="1"/>
    <col min="3344" max="3344" width="15.7109375" style="6" customWidth="1"/>
    <col min="3345" max="3583" width="9.140625" style="6"/>
    <col min="3584" max="3584" width="2.42578125" style="6" customWidth="1"/>
    <col min="3585" max="3585" width="3.7109375" style="6" customWidth="1"/>
    <col min="3586" max="3586" width="39.85546875" style="6" customWidth="1"/>
    <col min="3587" max="3587" width="1.42578125" style="6" customWidth="1"/>
    <col min="3588" max="3588" width="18.42578125" style="6" customWidth="1"/>
    <col min="3589" max="3589" width="1.85546875" style="6" customWidth="1"/>
    <col min="3590" max="3590" width="19.42578125" style="6" customWidth="1"/>
    <col min="3591" max="3591" width="1.7109375" style="6" customWidth="1"/>
    <col min="3592" max="3592" width="15.7109375" style="6" customWidth="1"/>
    <col min="3593" max="3593" width="3.7109375" style="6" customWidth="1"/>
    <col min="3594" max="3594" width="15.7109375" style="6" customWidth="1"/>
    <col min="3595" max="3595" width="3.7109375" style="6" customWidth="1"/>
    <col min="3596" max="3596" width="15.7109375" style="6" customWidth="1"/>
    <col min="3597" max="3597" width="3.7109375" style="6" customWidth="1"/>
    <col min="3598" max="3598" width="15.7109375" style="6" customWidth="1"/>
    <col min="3599" max="3599" width="3.7109375" style="6" customWidth="1"/>
    <col min="3600" max="3600" width="15.7109375" style="6" customWidth="1"/>
    <col min="3601" max="3839" width="9.140625" style="6"/>
    <col min="3840" max="3840" width="2.42578125" style="6" customWidth="1"/>
    <col min="3841" max="3841" width="3.7109375" style="6" customWidth="1"/>
    <col min="3842" max="3842" width="39.85546875" style="6" customWidth="1"/>
    <col min="3843" max="3843" width="1.42578125" style="6" customWidth="1"/>
    <col min="3844" max="3844" width="18.42578125" style="6" customWidth="1"/>
    <col min="3845" max="3845" width="1.85546875" style="6" customWidth="1"/>
    <col min="3846" max="3846" width="19.42578125" style="6" customWidth="1"/>
    <col min="3847" max="3847" width="1.7109375" style="6" customWidth="1"/>
    <col min="3848" max="3848" width="15.7109375" style="6" customWidth="1"/>
    <col min="3849" max="3849" width="3.7109375" style="6" customWidth="1"/>
    <col min="3850" max="3850" width="15.7109375" style="6" customWidth="1"/>
    <col min="3851" max="3851" width="3.7109375" style="6" customWidth="1"/>
    <col min="3852" max="3852" width="15.7109375" style="6" customWidth="1"/>
    <col min="3853" max="3853" width="3.7109375" style="6" customWidth="1"/>
    <col min="3854" max="3854" width="15.7109375" style="6" customWidth="1"/>
    <col min="3855" max="3855" width="3.7109375" style="6" customWidth="1"/>
    <col min="3856" max="3856" width="15.7109375" style="6" customWidth="1"/>
    <col min="3857" max="4095" width="9.140625" style="6"/>
    <col min="4096" max="4096" width="2.42578125" style="6" customWidth="1"/>
    <col min="4097" max="4097" width="3.7109375" style="6" customWidth="1"/>
    <col min="4098" max="4098" width="39.85546875" style="6" customWidth="1"/>
    <col min="4099" max="4099" width="1.42578125" style="6" customWidth="1"/>
    <col min="4100" max="4100" width="18.42578125" style="6" customWidth="1"/>
    <col min="4101" max="4101" width="1.85546875" style="6" customWidth="1"/>
    <col min="4102" max="4102" width="19.42578125" style="6" customWidth="1"/>
    <col min="4103" max="4103" width="1.7109375" style="6" customWidth="1"/>
    <col min="4104" max="4104" width="15.7109375" style="6" customWidth="1"/>
    <col min="4105" max="4105" width="3.7109375" style="6" customWidth="1"/>
    <col min="4106" max="4106" width="15.7109375" style="6" customWidth="1"/>
    <col min="4107" max="4107" width="3.7109375" style="6" customWidth="1"/>
    <col min="4108" max="4108" width="15.7109375" style="6" customWidth="1"/>
    <col min="4109" max="4109" width="3.7109375" style="6" customWidth="1"/>
    <col min="4110" max="4110" width="15.7109375" style="6" customWidth="1"/>
    <col min="4111" max="4111" width="3.7109375" style="6" customWidth="1"/>
    <col min="4112" max="4112" width="15.7109375" style="6" customWidth="1"/>
    <col min="4113" max="4351" width="9.140625" style="6"/>
    <col min="4352" max="4352" width="2.42578125" style="6" customWidth="1"/>
    <col min="4353" max="4353" width="3.7109375" style="6" customWidth="1"/>
    <col min="4354" max="4354" width="39.85546875" style="6" customWidth="1"/>
    <col min="4355" max="4355" width="1.42578125" style="6" customWidth="1"/>
    <col min="4356" max="4356" width="18.42578125" style="6" customWidth="1"/>
    <col min="4357" max="4357" width="1.85546875" style="6" customWidth="1"/>
    <col min="4358" max="4358" width="19.42578125" style="6" customWidth="1"/>
    <col min="4359" max="4359" width="1.7109375" style="6" customWidth="1"/>
    <col min="4360" max="4360" width="15.7109375" style="6" customWidth="1"/>
    <col min="4361" max="4361" width="3.7109375" style="6" customWidth="1"/>
    <col min="4362" max="4362" width="15.7109375" style="6" customWidth="1"/>
    <col min="4363" max="4363" width="3.7109375" style="6" customWidth="1"/>
    <col min="4364" max="4364" width="15.7109375" style="6" customWidth="1"/>
    <col min="4365" max="4365" width="3.7109375" style="6" customWidth="1"/>
    <col min="4366" max="4366" width="15.7109375" style="6" customWidth="1"/>
    <col min="4367" max="4367" width="3.7109375" style="6" customWidth="1"/>
    <col min="4368" max="4368" width="15.7109375" style="6" customWidth="1"/>
    <col min="4369" max="4607" width="9.140625" style="6"/>
    <col min="4608" max="4608" width="2.42578125" style="6" customWidth="1"/>
    <col min="4609" max="4609" width="3.7109375" style="6" customWidth="1"/>
    <col min="4610" max="4610" width="39.85546875" style="6" customWidth="1"/>
    <col min="4611" max="4611" width="1.42578125" style="6" customWidth="1"/>
    <col min="4612" max="4612" width="18.42578125" style="6" customWidth="1"/>
    <col min="4613" max="4613" width="1.85546875" style="6" customWidth="1"/>
    <col min="4614" max="4614" width="19.42578125" style="6" customWidth="1"/>
    <col min="4615" max="4615" width="1.7109375" style="6" customWidth="1"/>
    <col min="4616" max="4616" width="15.7109375" style="6" customWidth="1"/>
    <col min="4617" max="4617" width="3.7109375" style="6" customWidth="1"/>
    <col min="4618" max="4618" width="15.7109375" style="6" customWidth="1"/>
    <col min="4619" max="4619" width="3.7109375" style="6" customWidth="1"/>
    <col min="4620" max="4620" width="15.7109375" style="6" customWidth="1"/>
    <col min="4621" max="4621" width="3.7109375" style="6" customWidth="1"/>
    <col min="4622" max="4622" width="15.7109375" style="6" customWidth="1"/>
    <col min="4623" max="4623" width="3.7109375" style="6" customWidth="1"/>
    <col min="4624" max="4624" width="15.7109375" style="6" customWidth="1"/>
    <col min="4625" max="4863" width="9.140625" style="6"/>
    <col min="4864" max="4864" width="2.42578125" style="6" customWidth="1"/>
    <col min="4865" max="4865" width="3.7109375" style="6" customWidth="1"/>
    <col min="4866" max="4866" width="39.85546875" style="6" customWidth="1"/>
    <col min="4867" max="4867" width="1.42578125" style="6" customWidth="1"/>
    <col min="4868" max="4868" width="18.42578125" style="6" customWidth="1"/>
    <col min="4869" max="4869" width="1.85546875" style="6" customWidth="1"/>
    <col min="4870" max="4870" width="19.42578125" style="6" customWidth="1"/>
    <col min="4871" max="4871" width="1.7109375" style="6" customWidth="1"/>
    <col min="4872" max="4872" width="15.7109375" style="6" customWidth="1"/>
    <col min="4873" max="4873" width="3.7109375" style="6" customWidth="1"/>
    <col min="4874" max="4874" width="15.7109375" style="6" customWidth="1"/>
    <col min="4875" max="4875" width="3.7109375" style="6" customWidth="1"/>
    <col min="4876" max="4876" width="15.7109375" style="6" customWidth="1"/>
    <col min="4877" max="4877" width="3.7109375" style="6" customWidth="1"/>
    <col min="4878" max="4878" width="15.7109375" style="6" customWidth="1"/>
    <col min="4879" max="4879" width="3.7109375" style="6" customWidth="1"/>
    <col min="4880" max="4880" width="15.7109375" style="6" customWidth="1"/>
    <col min="4881" max="5119" width="9.140625" style="6"/>
    <col min="5120" max="5120" width="2.42578125" style="6" customWidth="1"/>
    <col min="5121" max="5121" width="3.7109375" style="6" customWidth="1"/>
    <col min="5122" max="5122" width="39.85546875" style="6" customWidth="1"/>
    <col min="5123" max="5123" width="1.42578125" style="6" customWidth="1"/>
    <col min="5124" max="5124" width="18.42578125" style="6" customWidth="1"/>
    <col min="5125" max="5125" width="1.85546875" style="6" customWidth="1"/>
    <col min="5126" max="5126" width="19.42578125" style="6" customWidth="1"/>
    <col min="5127" max="5127" width="1.7109375" style="6" customWidth="1"/>
    <col min="5128" max="5128" width="15.7109375" style="6" customWidth="1"/>
    <col min="5129" max="5129" width="3.7109375" style="6" customWidth="1"/>
    <col min="5130" max="5130" width="15.7109375" style="6" customWidth="1"/>
    <col min="5131" max="5131" width="3.7109375" style="6" customWidth="1"/>
    <col min="5132" max="5132" width="15.7109375" style="6" customWidth="1"/>
    <col min="5133" max="5133" width="3.7109375" style="6" customWidth="1"/>
    <col min="5134" max="5134" width="15.7109375" style="6" customWidth="1"/>
    <col min="5135" max="5135" width="3.7109375" style="6" customWidth="1"/>
    <col min="5136" max="5136" width="15.7109375" style="6" customWidth="1"/>
    <col min="5137" max="5375" width="9.140625" style="6"/>
    <col min="5376" max="5376" width="2.42578125" style="6" customWidth="1"/>
    <col min="5377" max="5377" width="3.7109375" style="6" customWidth="1"/>
    <col min="5378" max="5378" width="39.85546875" style="6" customWidth="1"/>
    <col min="5379" max="5379" width="1.42578125" style="6" customWidth="1"/>
    <col min="5380" max="5380" width="18.42578125" style="6" customWidth="1"/>
    <col min="5381" max="5381" width="1.85546875" style="6" customWidth="1"/>
    <col min="5382" max="5382" width="19.42578125" style="6" customWidth="1"/>
    <col min="5383" max="5383" width="1.7109375" style="6" customWidth="1"/>
    <col min="5384" max="5384" width="15.7109375" style="6" customWidth="1"/>
    <col min="5385" max="5385" width="3.7109375" style="6" customWidth="1"/>
    <col min="5386" max="5386" width="15.7109375" style="6" customWidth="1"/>
    <col min="5387" max="5387" width="3.7109375" style="6" customWidth="1"/>
    <col min="5388" max="5388" width="15.7109375" style="6" customWidth="1"/>
    <col min="5389" max="5389" width="3.7109375" style="6" customWidth="1"/>
    <col min="5390" max="5390" width="15.7109375" style="6" customWidth="1"/>
    <col min="5391" max="5391" width="3.7109375" style="6" customWidth="1"/>
    <col min="5392" max="5392" width="15.7109375" style="6" customWidth="1"/>
    <col min="5393" max="5631" width="9.140625" style="6"/>
    <col min="5632" max="5632" width="2.42578125" style="6" customWidth="1"/>
    <col min="5633" max="5633" width="3.7109375" style="6" customWidth="1"/>
    <col min="5634" max="5634" width="39.85546875" style="6" customWidth="1"/>
    <col min="5635" max="5635" width="1.42578125" style="6" customWidth="1"/>
    <col min="5636" max="5636" width="18.42578125" style="6" customWidth="1"/>
    <col min="5637" max="5637" width="1.85546875" style="6" customWidth="1"/>
    <col min="5638" max="5638" width="19.42578125" style="6" customWidth="1"/>
    <col min="5639" max="5639" width="1.7109375" style="6" customWidth="1"/>
    <col min="5640" max="5640" width="15.7109375" style="6" customWidth="1"/>
    <col min="5641" max="5641" width="3.7109375" style="6" customWidth="1"/>
    <col min="5642" max="5642" width="15.7109375" style="6" customWidth="1"/>
    <col min="5643" max="5643" width="3.7109375" style="6" customWidth="1"/>
    <col min="5644" max="5644" width="15.7109375" style="6" customWidth="1"/>
    <col min="5645" max="5645" width="3.7109375" style="6" customWidth="1"/>
    <col min="5646" max="5646" width="15.7109375" style="6" customWidth="1"/>
    <col min="5647" max="5647" width="3.7109375" style="6" customWidth="1"/>
    <col min="5648" max="5648" width="15.7109375" style="6" customWidth="1"/>
    <col min="5649" max="5887" width="9.140625" style="6"/>
    <col min="5888" max="5888" width="2.42578125" style="6" customWidth="1"/>
    <col min="5889" max="5889" width="3.7109375" style="6" customWidth="1"/>
    <col min="5890" max="5890" width="39.85546875" style="6" customWidth="1"/>
    <col min="5891" max="5891" width="1.42578125" style="6" customWidth="1"/>
    <col min="5892" max="5892" width="18.42578125" style="6" customWidth="1"/>
    <col min="5893" max="5893" width="1.85546875" style="6" customWidth="1"/>
    <col min="5894" max="5894" width="19.42578125" style="6" customWidth="1"/>
    <col min="5895" max="5895" width="1.7109375" style="6" customWidth="1"/>
    <col min="5896" max="5896" width="15.7109375" style="6" customWidth="1"/>
    <col min="5897" max="5897" width="3.7109375" style="6" customWidth="1"/>
    <col min="5898" max="5898" width="15.7109375" style="6" customWidth="1"/>
    <col min="5899" max="5899" width="3.7109375" style="6" customWidth="1"/>
    <col min="5900" max="5900" width="15.7109375" style="6" customWidth="1"/>
    <col min="5901" max="5901" width="3.7109375" style="6" customWidth="1"/>
    <col min="5902" max="5902" width="15.7109375" style="6" customWidth="1"/>
    <col min="5903" max="5903" width="3.7109375" style="6" customWidth="1"/>
    <col min="5904" max="5904" width="15.7109375" style="6" customWidth="1"/>
    <col min="5905" max="6143" width="9.140625" style="6"/>
    <col min="6144" max="6144" width="2.42578125" style="6" customWidth="1"/>
    <col min="6145" max="6145" width="3.7109375" style="6" customWidth="1"/>
    <col min="6146" max="6146" width="39.85546875" style="6" customWidth="1"/>
    <col min="6147" max="6147" width="1.42578125" style="6" customWidth="1"/>
    <col min="6148" max="6148" width="18.42578125" style="6" customWidth="1"/>
    <col min="6149" max="6149" width="1.85546875" style="6" customWidth="1"/>
    <col min="6150" max="6150" width="19.42578125" style="6" customWidth="1"/>
    <col min="6151" max="6151" width="1.7109375" style="6" customWidth="1"/>
    <col min="6152" max="6152" width="15.7109375" style="6" customWidth="1"/>
    <col min="6153" max="6153" width="3.7109375" style="6" customWidth="1"/>
    <col min="6154" max="6154" width="15.7109375" style="6" customWidth="1"/>
    <col min="6155" max="6155" width="3.7109375" style="6" customWidth="1"/>
    <col min="6156" max="6156" width="15.7109375" style="6" customWidth="1"/>
    <col min="6157" max="6157" width="3.7109375" style="6" customWidth="1"/>
    <col min="6158" max="6158" width="15.7109375" style="6" customWidth="1"/>
    <col min="6159" max="6159" width="3.7109375" style="6" customWidth="1"/>
    <col min="6160" max="6160" width="15.7109375" style="6" customWidth="1"/>
    <col min="6161" max="6399" width="9.140625" style="6"/>
    <col min="6400" max="6400" width="2.42578125" style="6" customWidth="1"/>
    <col min="6401" max="6401" width="3.7109375" style="6" customWidth="1"/>
    <col min="6402" max="6402" width="39.85546875" style="6" customWidth="1"/>
    <col min="6403" max="6403" width="1.42578125" style="6" customWidth="1"/>
    <col min="6404" max="6404" width="18.42578125" style="6" customWidth="1"/>
    <col min="6405" max="6405" width="1.85546875" style="6" customWidth="1"/>
    <col min="6406" max="6406" width="19.42578125" style="6" customWidth="1"/>
    <col min="6407" max="6407" width="1.7109375" style="6" customWidth="1"/>
    <col min="6408" max="6408" width="15.7109375" style="6" customWidth="1"/>
    <col min="6409" max="6409" width="3.7109375" style="6" customWidth="1"/>
    <col min="6410" max="6410" width="15.7109375" style="6" customWidth="1"/>
    <col min="6411" max="6411" width="3.7109375" style="6" customWidth="1"/>
    <col min="6412" max="6412" width="15.7109375" style="6" customWidth="1"/>
    <col min="6413" max="6413" width="3.7109375" style="6" customWidth="1"/>
    <col min="6414" max="6414" width="15.7109375" style="6" customWidth="1"/>
    <col min="6415" max="6415" width="3.7109375" style="6" customWidth="1"/>
    <col min="6416" max="6416" width="15.7109375" style="6" customWidth="1"/>
    <col min="6417" max="6655" width="9.140625" style="6"/>
    <col min="6656" max="6656" width="2.42578125" style="6" customWidth="1"/>
    <col min="6657" max="6657" width="3.7109375" style="6" customWidth="1"/>
    <col min="6658" max="6658" width="39.85546875" style="6" customWidth="1"/>
    <col min="6659" max="6659" width="1.42578125" style="6" customWidth="1"/>
    <col min="6660" max="6660" width="18.42578125" style="6" customWidth="1"/>
    <col min="6661" max="6661" width="1.85546875" style="6" customWidth="1"/>
    <col min="6662" max="6662" width="19.42578125" style="6" customWidth="1"/>
    <col min="6663" max="6663" width="1.7109375" style="6" customWidth="1"/>
    <col min="6664" max="6664" width="15.7109375" style="6" customWidth="1"/>
    <col min="6665" max="6665" width="3.7109375" style="6" customWidth="1"/>
    <col min="6666" max="6666" width="15.7109375" style="6" customWidth="1"/>
    <col min="6667" max="6667" width="3.7109375" style="6" customWidth="1"/>
    <col min="6668" max="6668" width="15.7109375" style="6" customWidth="1"/>
    <col min="6669" max="6669" width="3.7109375" style="6" customWidth="1"/>
    <col min="6670" max="6670" width="15.7109375" style="6" customWidth="1"/>
    <col min="6671" max="6671" width="3.7109375" style="6" customWidth="1"/>
    <col min="6672" max="6672" width="15.7109375" style="6" customWidth="1"/>
    <col min="6673" max="6911" width="9.140625" style="6"/>
    <col min="6912" max="6912" width="2.42578125" style="6" customWidth="1"/>
    <col min="6913" max="6913" width="3.7109375" style="6" customWidth="1"/>
    <col min="6914" max="6914" width="39.85546875" style="6" customWidth="1"/>
    <col min="6915" max="6915" width="1.42578125" style="6" customWidth="1"/>
    <col min="6916" max="6916" width="18.42578125" style="6" customWidth="1"/>
    <col min="6917" max="6917" width="1.85546875" style="6" customWidth="1"/>
    <col min="6918" max="6918" width="19.42578125" style="6" customWidth="1"/>
    <col min="6919" max="6919" width="1.7109375" style="6" customWidth="1"/>
    <col min="6920" max="6920" width="15.7109375" style="6" customWidth="1"/>
    <col min="6921" max="6921" width="3.7109375" style="6" customWidth="1"/>
    <col min="6922" max="6922" width="15.7109375" style="6" customWidth="1"/>
    <col min="6923" max="6923" width="3.7109375" style="6" customWidth="1"/>
    <col min="6924" max="6924" width="15.7109375" style="6" customWidth="1"/>
    <col min="6925" max="6925" width="3.7109375" style="6" customWidth="1"/>
    <col min="6926" max="6926" width="15.7109375" style="6" customWidth="1"/>
    <col min="6927" max="6927" width="3.7109375" style="6" customWidth="1"/>
    <col min="6928" max="6928" width="15.7109375" style="6" customWidth="1"/>
    <col min="6929" max="7167" width="9.140625" style="6"/>
    <col min="7168" max="7168" width="2.42578125" style="6" customWidth="1"/>
    <col min="7169" max="7169" width="3.7109375" style="6" customWidth="1"/>
    <col min="7170" max="7170" width="39.85546875" style="6" customWidth="1"/>
    <col min="7171" max="7171" width="1.42578125" style="6" customWidth="1"/>
    <col min="7172" max="7172" width="18.42578125" style="6" customWidth="1"/>
    <col min="7173" max="7173" width="1.85546875" style="6" customWidth="1"/>
    <col min="7174" max="7174" width="19.42578125" style="6" customWidth="1"/>
    <col min="7175" max="7175" width="1.7109375" style="6" customWidth="1"/>
    <col min="7176" max="7176" width="15.7109375" style="6" customWidth="1"/>
    <col min="7177" max="7177" width="3.7109375" style="6" customWidth="1"/>
    <col min="7178" max="7178" width="15.7109375" style="6" customWidth="1"/>
    <col min="7179" max="7179" width="3.7109375" style="6" customWidth="1"/>
    <col min="7180" max="7180" width="15.7109375" style="6" customWidth="1"/>
    <col min="7181" max="7181" width="3.7109375" style="6" customWidth="1"/>
    <col min="7182" max="7182" width="15.7109375" style="6" customWidth="1"/>
    <col min="7183" max="7183" width="3.7109375" style="6" customWidth="1"/>
    <col min="7184" max="7184" width="15.7109375" style="6" customWidth="1"/>
    <col min="7185" max="7423" width="9.140625" style="6"/>
    <col min="7424" max="7424" width="2.42578125" style="6" customWidth="1"/>
    <col min="7425" max="7425" width="3.7109375" style="6" customWidth="1"/>
    <col min="7426" max="7426" width="39.85546875" style="6" customWidth="1"/>
    <col min="7427" max="7427" width="1.42578125" style="6" customWidth="1"/>
    <col min="7428" max="7428" width="18.42578125" style="6" customWidth="1"/>
    <col min="7429" max="7429" width="1.85546875" style="6" customWidth="1"/>
    <col min="7430" max="7430" width="19.42578125" style="6" customWidth="1"/>
    <col min="7431" max="7431" width="1.7109375" style="6" customWidth="1"/>
    <col min="7432" max="7432" width="15.7109375" style="6" customWidth="1"/>
    <col min="7433" max="7433" width="3.7109375" style="6" customWidth="1"/>
    <col min="7434" max="7434" width="15.7109375" style="6" customWidth="1"/>
    <col min="7435" max="7435" width="3.7109375" style="6" customWidth="1"/>
    <col min="7436" max="7436" width="15.7109375" style="6" customWidth="1"/>
    <col min="7437" max="7437" width="3.7109375" style="6" customWidth="1"/>
    <col min="7438" max="7438" width="15.7109375" style="6" customWidth="1"/>
    <col min="7439" max="7439" width="3.7109375" style="6" customWidth="1"/>
    <col min="7440" max="7440" width="15.7109375" style="6" customWidth="1"/>
    <col min="7441" max="7679" width="9.140625" style="6"/>
    <col min="7680" max="7680" width="2.42578125" style="6" customWidth="1"/>
    <col min="7681" max="7681" width="3.7109375" style="6" customWidth="1"/>
    <col min="7682" max="7682" width="39.85546875" style="6" customWidth="1"/>
    <col min="7683" max="7683" width="1.42578125" style="6" customWidth="1"/>
    <col min="7684" max="7684" width="18.42578125" style="6" customWidth="1"/>
    <col min="7685" max="7685" width="1.85546875" style="6" customWidth="1"/>
    <col min="7686" max="7686" width="19.42578125" style="6" customWidth="1"/>
    <col min="7687" max="7687" width="1.7109375" style="6" customWidth="1"/>
    <col min="7688" max="7688" width="15.7109375" style="6" customWidth="1"/>
    <col min="7689" max="7689" width="3.7109375" style="6" customWidth="1"/>
    <col min="7690" max="7690" width="15.7109375" style="6" customWidth="1"/>
    <col min="7691" max="7691" width="3.7109375" style="6" customWidth="1"/>
    <col min="7692" max="7692" width="15.7109375" style="6" customWidth="1"/>
    <col min="7693" max="7693" width="3.7109375" style="6" customWidth="1"/>
    <col min="7694" max="7694" width="15.7109375" style="6" customWidth="1"/>
    <col min="7695" max="7695" width="3.7109375" style="6" customWidth="1"/>
    <col min="7696" max="7696" width="15.7109375" style="6" customWidth="1"/>
    <col min="7697" max="7935" width="9.140625" style="6"/>
    <col min="7936" max="7936" width="2.42578125" style="6" customWidth="1"/>
    <col min="7937" max="7937" width="3.7109375" style="6" customWidth="1"/>
    <col min="7938" max="7938" width="39.85546875" style="6" customWidth="1"/>
    <col min="7939" max="7939" width="1.42578125" style="6" customWidth="1"/>
    <col min="7940" max="7940" width="18.42578125" style="6" customWidth="1"/>
    <col min="7941" max="7941" width="1.85546875" style="6" customWidth="1"/>
    <col min="7942" max="7942" width="19.42578125" style="6" customWidth="1"/>
    <col min="7943" max="7943" width="1.7109375" style="6" customWidth="1"/>
    <col min="7944" max="7944" width="15.7109375" style="6" customWidth="1"/>
    <col min="7945" max="7945" width="3.7109375" style="6" customWidth="1"/>
    <col min="7946" max="7946" width="15.7109375" style="6" customWidth="1"/>
    <col min="7947" max="7947" width="3.7109375" style="6" customWidth="1"/>
    <col min="7948" max="7948" width="15.7109375" style="6" customWidth="1"/>
    <col min="7949" max="7949" width="3.7109375" style="6" customWidth="1"/>
    <col min="7950" max="7950" width="15.7109375" style="6" customWidth="1"/>
    <col min="7951" max="7951" width="3.7109375" style="6" customWidth="1"/>
    <col min="7952" max="7952" width="15.7109375" style="6" customWidth="1"/>
    <col min="7953" max="8191" width="9.140625" style="6"/>
    <col min="8192" max="8192" width="2.42578125" style="6" customWidth="1"/>
    <col min="8193" max="8193" width="3.7109375" style="6" customWidth="1"/>
    <col min="8194" max="8194" width="39.85546875" style="6" customWidth="1"/>
    <col min="8195" max="8195" width="1.42578125" style="6" customWidth="1"/>
    <col min="8196" max="8196" width="18.42578125" style="6" customWidth="1"/>
    <col min="8197" max="8197" width="1.85546875" style="6" customWidth="1"/>
    <col min="8198" max="8198" width="19.42578125" style="6" customWidth="1"/>
    <col min="8199" max="8199" width="1.7109375" style="6" customWidth="1"/>
    <col min="8200" max="8200" width="15.7109375" style="6" customWidth="1"/>
    <col min="8201" max="8201" width="3.7109375" style="6" customWidth="1"/>
    <col min="8202" max="8202" width="15.7109375" style="6" customWidth="1"/>
    <col min="8203" max="8203" width="3.7109375" style="6" customWidth="1"/>
    <col min="8204" max="8204" width="15.7109375" style="6" customWidth="1"/>
    <col min="8205" max="8205" width="3.7109375" style="6" customWidth="1"/>
    <col min="8206" max="8206" width="15.7109375" style="6" customWidth="1"/>
    <col min="8207" max="8207" width="3.7109375" style="6" customWidth="1"/>
    <col min="8208" max="8208" width="15.7109375" style="6" customWidth="1"/>
    <col min="8209" max="8447" width="9.140625" style="6"/>
    <col min="8448" max="8448" width="2.42578125" style="6" customWidth="1"/>
    <col min="8449" max="8449" width="3.7109375" style="6" customWidth="1"/>
    <col min="8450" max="8450" width="39.85546875" style="6" customWidth="1"/>
    <col min="8451" max="8451" width="1.42578125" style="6" customWidth="1"/>
    <col min="8452" max="8452" width="18.42578125" style="6" customWidth="1"/>
    <col min="8453" max="8453" width="1.85546875" style="6" customWidth="1"/>
    <col min="8454" max="8454" width="19.42578125" style="6" customWidth="1"/>
    <col min="8455" max="8455" width="1.7109375" style="6" customWidth="1"/>
    <col min="8456" max="8456" width="15.7109375" style="6" customWidth="1"/>
    <col min="8457" max="8457" width="3.7109375" style="6" customWidth="1"/>
    <col min="8458" max="8458" width="15.7109375" style="6" customWidth="1"/>
    <col min="8459" max="8459" width="3.7109375" style="6" customWidth="1"/>
    <col min="8460" max="8460" width="15.7109375" style="6" customWidth="1"/>
    <col min="8461" max="8461" width="3.7109375" style="6" customWidth="1"/>
    <col min="8462" max="8462" width="15.7109375" style="6" customWidth="1"/>
    <col min="8463" max="8463" width="3.7109375" style="6" customWidth="1"/>
    <col min="8464" max="8464" width="15.7109375" style="6" customWidth="1"/>
    <col min="8465" max="8703" width="9.140625" style="6"/>
    <col min="8704" max="8704" width="2.42578125" style="6" customWidth="1"/>
    <col min="8705" max="8705" width="3.7109375" style="6" customWidth="1"/>
    <col min="8706" max="8706" width="39.85546875" style="6" customWidth="1"/>
    <col min="8707" max="8707" width="1.42578125" style="6" customWidth="1"/>
    <col min="8708" max="8708" width="18.42578125" style="6" customWidth="1"/>
    <col min="8709" max="8709" width="1.85546875" style="6" customWidth="1"/>
    <col min="8710" max="8710" width="19.42578125" style="6" customWidth="1"/>
    <col min="8711" max="8711" width="1.7109375" style="6" customWidth="1"/>
    <col min="8712" max="8712" width="15.7109375" style="6" customWidth="1"/>
    <col min="8713" max="8713" width="3.7109375" style="6" customWidth="1"/>
    <col min="8714" max="8714" width="15.7109375" style="6" customWidth="1"/>
    <col min="8715" max="8715" width="3.7109375" style="6" customWidth="1"/>
    <col min="8716" max="8716" width="15.7109375" style="6" customWidth="1"/>
    <col min="8717" max="8717" width="3.7109375" style="6" customWidth="1"/>
    <col min="8718" max="8718" width="15.7109375" style="6" customWidth="1"/>
    <col min="8719" max="8719" width="3.7109375" style="6" customWidth="1"/>
    <col min="8720" max="8720" width="15.7109375" style="6" customWidth="1"/>
    <col min="8721" max="8959" width="9.140625" style="6"/>
    <col min="8960" max="8960" width="2.42578125" style="6" customWidth="1"/>
    <col min="8961" max="8961" width="3.7109375" style="6" customWidth="1"/>
    <col min="8962" max="8962" width="39.85546875" style="6" customWidth="1"/>
    <col min="8963" max="8963" width="1.42578125" style="6" customWidth="1"/>
    <col min="8964" max="8964" width="18.42578125" style="6" customWidth="1"/>
    <col min="8965" max="8965" width="1.85546875" style="6" customWidth="1"/>
    <col min="8966" max="8966" width="19.42578125" style="6" customWidth="1"/>
    <col min="8967" max="8967" width="1.7109375" style="6" customWidth="1"/>
    <col min="8968" max="8968" width="15.7109375" style="6" customWidth="1"/>
    <col min="8969" max="8969" width="3.7109375" style="6" customWidth="1"/>
    <col min="8970" max="8970" width="15.7109375" style="6" customWidth="1"/>
    <col min="8971" max="8971" width="3.7109375" style="6" customWidth="1"/>
    <col min="8972" max="8972" width="15.7109375" style="6" customWidth="1"/>
    <col min="8973" max="8973" width="3.7109375" style="6" customWidth="1"/>
    <col min="8974" max="8974" width="15.7109375" style="6" customWidth="1"/>
    <col min="8975" max="8975" width="3.7109375" style="6" customWidth="1"/>
    <col min="8976" max="8976" width="15.7109375" style="6" customWidth="1"/>
    <col min="8977" max="9215" width="9.140625" style="6"/>
    <col min="9216" max="9216" width="2.42578125" style="6" customWidth="1"/>
    <col min="9217" max="9217" width="3.7109375" style="6" customWidth="1"/>
    <col min="9218" max="9218" width="39.85546875" style="6" customWidth="1"/>
    <col min="9219" max="9219" width="1.42578125" style="6" customWidth="1"/>
    <col min="9220" max="9220" width="18.42578125" style="6" customWidth="1"/>
    <col min="9221" max="9221" width="1.85546875" style="6" customWidth="1"/>
    <col min="9222" max="9222" width="19.42578125" style="6" customWidth="1"/>
    <col min="9223" max="9223" width="1.7109375" style="6" customWidth="1"/>
    <col min="9224" max="9224" width="15.7109375" style="6" customWidth="1"/>
    <col min="9225" max="9225" width="3.7109375" style="6" customWidth="1"/>
    <col min="9226" max="9226" width="15.7109375" style="6" customWidth="1"/>
    <col min="9227" max="9227" width="3.7109375" style="6" customWidth="1"/>
    <col min="9228" max="9228" width="15.7109375" style="6" customWidth="1"/>
    <col min="9229" max="9229" width="3.7109375" style="6" customWidth="1"/>
    <col min="9230" max="9230" width="15.7109375" style="6" customWidth="1"/>
    <col min="9231" max="9231" width="3.7109375" style="6" customWidth="1"/>
    <col min="9232" max="9232" width="15.7109375" style="6" customWidth="1"/>
    <col min="9233" max="9471" width="9.140625" style="6"/>
    <col min="9472" max="9472" width="2.42578125" style="6" customWidth="1"/>
    <col min="9473" max="9473" width="3.7109375" style="6" customWidth="1"/>
    <col min="9474" max="9474" width="39.85546875" style="6" customWidth="1"/>
    <col min="9475" max="9475" width="1.42578125" style="6" customWidth="1"/>
    <col min="9476" max="9476" width="18.42578125" style="6" customWidth="1"/>
    <col min="9477" max="9477" width="1.85546875" style="6" customWidth="1"/>
    <col min="9478" max="9478" width="19.42578125" style="6" customWidth="1"/>
    <col min="9479" max="9479" width="1.7109375" style="6" customWidth="1"/>
    <col min="9480" max="9480" width="15.7109375" style="6" customWidth="1"/>
    <col min="9481" max="9481" width="3.7109375" style="6" customWidth="1"/>
    <col min="9482" max="9482" width="15.7109375" style="6" customWidth="1"/>
    <col min="9483" max="9483" width="3.7109375" style="6" customWidth="1"/>
    <col min="9484" max="9484" width="15.7109375" style="6" customWidth="1"/>
    <col min="9485" max="9485" width="3.7109375" style="6" customWidth="1"/>
    <col min="9486" max="9486" width="15.7109375" style="6" customWidth="1"/>
    <col min="9487" max="9487" width="3.7109375" style="6" customWidth="1"/>
    <col min="9488" max="9488" width="15.7109375" style="6" customWidth="1"/>
    <col min="9489" max="9727" width="9.140625" style="6"/>
    <col min="9728" max="9728" width="2.42578125" style="6" customWidth="1"/>
    <col min="9729" max="9729" width="3.7109375" style="6" customWidth="1"/>
    <col min="9730" max="9730" width="39.85546875" style="6" customWidth="1"/>
    <col min="9731" max="9731" width="1.42578125" style="6" customWidth="1"/>
    <col min="9732" max="9732" width="18.42578125" style="6" customWidth="1"/>
    <col min="9733" max="9733" width="1.85546875" style="6" customWidth="1"/>
    <col min="9734" max="9734" width="19.42578125" style="6" customWidth="1"/>
    <col min="9735" max="9735" width="1.7109375" style="6" customWidth="1"/>
    <col min="9736" max="9736" width="15.7109375" style="6" customWidth="1"/>
    <col min="9737" max="9737" width="3.7109375" style="6" customWidth="1"/>
    <col min="9738" max="9738" width="15.7109375" style="6" customWidth="1"/>
    <col min="9739" max="9739" width="3.7109375" style="6" customWidth="1"/>
    <col min="9740" max="9740" width="15.7109375" style="6" customWidth="1"/>
    <col min="9741" max="9741" width="3.7109375" style="6" customWidth="1"/>
    <col min="9742" max="9742" width="15.7109375" style="6" customWidth="1"/>
    <col min="9743" max="9743" width="3.7109375" style="6" customWidth="1"/>
    <col min="9744" max="9744" width="15.7109375" style="6" customWidth="1"/>
    <col min="9745" max="9983" width="9.140625" style="6"/>
    <col min="9984" max="9984" width="2.42578125" style="6" customWidth="1"/>
    <col min="9985" max="9985" width="3.7109375" style="6" customWidth="1"/>
    <col min="9986" max="9986" width="39.85546875" style="6" customWidth="1"/>
    <col min="9987" max="9987" width="1.42578125" style="6" customWidth="1"/>
    <col min="9988" max="9988" width="18.42578125" style="6" customWidth="1"/>
    <col min="9989" max="9989" width="1.85546875" style="6" customWidth="1"/>
    <col min="9990" max="9990" width="19.42578125" style="6" customWidth="1"/>
    <col min="9991" max="9991" width="1.7109375" style="6" customWidth="1"/>
    <col min="9992" max="9992" width="15.7109375" style="6" customWidth="1"/>
    <col min="9993" max="9993" width="3.7109375" style="6" customWidth="1"/>
    <col min="9994" max="9994" width="15.7109375" style="6" customWidth="1"/>
    <col min="9995" max="9995" width="3.7109375" style="6" customWidth="1"/>
    <col min="9996" max="9996" width="15.7109375" style="6" customWidth="1"/>
    <col min="9997" max="9997" width="3.7109375" style="6" customWidth="1"/>
    <col min="9998" max="9998" width="15.7109375" style="6" customWidth="1"/>
    <col min="9999" max="9999" width="3.7109375" style="6" customWidth="1"/>
    <col min="10000" max="10000" width="15.7109375" style="6" customWidth="1"/>
    <col min="10001" max="10239" width="9.140625" style="6"/>
    <col min="10240" max="10240" width="2.42578125" style="6" customWidth="1"/>
    <col min="10241" max="10241" width="3.7109375" style="6" customWidth="1"/>
    <col min="10242" max="10242" width="39.85546875" style="6" customWidth="1"/>
    <col min="10243" max="10243" width="1.42578125" style="6" customWidth="1"/>
    <col min="10244" max="10244" width="18.42578125" style="6" customWidth="1"/>
    <col min="10245" max="10245" width="1.85546875" style="6" customWidth="1"/>
    <col min="10246" max="10246" width="19.42578125" style="6" customWidth="1"/>
    <col min="10247" max="10247" width="1.7109375" style="6" customWidth="1"/>
    <col min="10248" max="10248" width="15.7109375" style="6" customWidth="1"/>
    <col min="10249" max="10249" width="3.7109375" style="6" customWidth="1"/>
    <col min="10250" max="10250" width="15.7109375" style="6" customWidth="1"/>
    <col min="10251" max="10251" width="3.7109375" style="6" customWidth="1"/>
    <col min="10252" max="10252" width="15.7109375" style="6" customWidth="1"/>
    <col min="10253" max="10253" width="3.7109375" style="6" customWidth="1"/>
    <col min="10254" max="10254" width="15.7109375" style="6" customWidth="1"/>
    <col min="10255" max="10255" width="3.7109375" style="6" customWidth="1"/>
    <col min="10256" max="10256" width="15.7109375" style="6" customWidth="1"/>
    <col min="10257" max="10495" width="9.140625" style="6"/>
    <col min="10496" max="10496" width="2.42578125" style="6" customWidth="1"/>
    <col min="10497" max="10497" width="3.7109375" style="6" customWidth="1"/>
    <col min="10498" max="10498" width="39.85546875" style="6" customWidth="1"/>
    <col min="10499" max="10499" width="1.42578125" style="6" customWidth="1"/>
    <col min="10500" max="10500" width="18.42578125" style="6" customWidth="1"/>
    <col min="10501" max="10501" width="1.85546875" style="6" customWidth="1"/>
    <col min="10502" max="10502" width="19.42578125" style="6" customWidth="1"/>
    <col min="10503" max="10503" width="1.7109375" style="6" customWidth="1"/>
    <col min="10504" max="10504" width="15.7109375" style="6" customWidth="1"/>
    <col min="10505" max="10505" width="3.7109375" style="6" customWidth="1"/>
    <col min="10506" max="10506" width="15.7109375" style="6" customWidth="1"/>
    <col min="10507" max="10507" width="3.7109375" style="6" customWidth="1"/>
    <col min="10508" max="10508" width="15.7109375" style="6" customWidth="1"/>
    <col min="10509" max="10509" width="3.7109375" style="6" customWidth="1"/>
    <col min="10510" max="10510" width="15.7109375" style="6" customWidth="1"/>
    <col min="10511" max="10511" width="3.7109375" style="6" customWidth="1"/>
    <col min="10512" max="10512" width="15.7109375" style="6" customWidth="1"/>
    <col min="10513" max="10751" width="9.140625" style="6"/>
    <col min="10752" max="10752" width="2.42578125" style="6" customWidth="1"/>
    <col min="10753" max="10753" width="3.7109375" style="6" customWidth="1"/>
    <col min="10754" max="10754" width="39.85546875" style="6" customWidth="1"/>
    <col min="10755" max="10755" width="1.42578125" style="6" customWidth="1"/>
    <col min="10756" max="10756" width="18.42578125" style="6" customWidth="1"/>
    <col min="10757" max="10757" width="1.85546875" style="6" customWidth="1"/>
    <col min="10758" max="10758" width="19.42578125" style="6" customWidth="1"/>
    <col min="10759" max="10759" width="1.7109375" style="6" customWidth="1"/>
    <col min="10760" max="10760" width="15.7109375" style="6" customWidth="1"/>
    <col min="10761" max="10761" width="3.7109375" style="6" customWidth="1"/>
    <col min="10762" max="10762" width="15.7109375" style="6" customWidth="1"/>
    <col min="10763" max="10763" width="3.7109375" style="6" customWidth="1"/>
    <col min="10764" max="10764" width="15.7109375" style="6" customWidth="1"/>
    <col min="10765" max="10765" width="3.7109375" style="6" customWidth="1"/>
    <col min="10766" max="10766" width="15.7109375" style="6" customWidth="1"/>
    <col min="10767" max="10767" width="3.7109375" style="6" customWidth="1"/>
    <col min="10768" max="10768" width="15.7109375" style="6" customWidth="1"/>
    <col min="10769" max="11007" width="9.140625" style="6"/>
    <col min="11008" max="11008" width="2.42578125" style="6" customWidth="1"/>
    <col min="11009" max="11009" width="3.7109375" style="6" customWidth="1"/>
    <col min="11010" max="11010" width="39.85546875" style="6" customWidth="1"/>
    <col min="11011" max="11011" width="1.42578125" style="6" customWidth="1"/>
    <col min="11012" max="11012" width="18.42578125" style="6" customWidth="1"/>
    <col min="11013" max="11013" width="1.85546875" style="6" customWidth="1"/>
    <col min="11014" max="11014" width="19.42578125" style="6" customWidth="1"/>
    <col min="11015" max="11015" width="1.7109375" style="6" customWidth="1"/>
    <col min="11016" max="11016" width="15.7109375" style="6" customWidth="1"/>
    <col min="11017" max="11017" width="3.7109375" style="6" customWidth="1"/>
    <col min="11018" max="11018" width="15.7109375" style="6" customWidth="1"/>
    <col min="11019" max="11019" width="3.7109375" style="6" customWidth="1"/>
    <col min="11020" max="11020" width="15.7109375" style="6" customWidth="1"/>
    <col min="11021" max="11021" width="3.7109375" style="6" customWidth="1"/>
    <col min="11022" max="11022" width="15.7109375" style="6" customWidth="1"/>
    <col min="11023" max="11023" width="3.7109375" style="6" customWidth="1"/>
    <col min="11024" max="11024" width="15.7109375" style="6" customWidth="1"/>
    <col min="11025" max="11263" width="9.140625" style="6"/>
    <col min="11264" max="11264" width="2.42578125" style="6" customWidth="1"/>
    <col min="11265" max="11265" width="3.7109375" style="6" customWidth="1"/>
    <col min="11266" max="11266" width="39.85546875" style="6" customWidth="1"/>
    <col min="11267" max="11267" width="1.42578125" style="6" customWidth="1"/>
    <col min="11268" max="11268" width="18.42578125" style="6" customWidth="1"/>
    <col min="11269" max="11269" width="1.85546875" style="6" customWidth="1"/>
    <col min="11270" max="11270" width="19.42578125" style="6" customWidth="1"/>
    <col min="11271" max="11271" width="1.7109375" style="6" customWidth="1"/>
    <col min="11272" max="11272" width="15.7109375" style="6" customWidth="1"/>
    <col min="11273" max="11273" width="3.7109375" style="6" customWidth="1"/>
    <col min="11274" max="11274" width="15.7109375" style="6" customWidth="1"/>
    <col min="11275" max="11275" width="3.7109375" style="6" customWidth="1"/>
    <col min="11276" max="11276" width="15.7109375" style="6" customWidth="1"/>
    <col min="11277" max="11277" width="3.7109375" style="6" customWidth="1"/>
    <col min="11278" max="11278" width="15.7109375" style="6" customWidth="1"/>
    <col min="11279" max="11279" width="3.7109375" style="6" customWidth="1"/>
    <col min="11280" max="11280" width="15.7109375" style="6" customWidth="1"/>
    <col min="11281" max="11519" width="9.140625" style="6"/>
    <col min="11520" max="11520" width="2.42578125" style="6" customWidth="1"/>
    <col min="11521" max="11521" width="3.7109375" style="6" customWidth="1"/>
    <col min="11522" max="11522" width="39.85546875" style="6" customWidth="1"/>
    <col min="11523" max="11523" width="1.42578125" style="6" customWidth="1"/>
    <col min="11524" max="11524" width="18.42578125" style="6" customWidth="1"/>
    <col min="11525" max="11525" width="1.85546875" style="6" customWidth="1"/>
    <col min="11526" max="11526" width="19.42578125" style="6" customWidth="1"/>
    <col min="11527" max="11527" width="1.7109375" style="6" customWidth="1"/>
    <col min="11528" max="11528" width="15.7109375" style="6" customWidth="1"/>
    <col min="11529" max="11529" width="3.7109375" style="6" customWidth="1"/>
    <col min="11530" max="11530" width="15.7109375" style="6" customWidth="1"/>
    <col min="11531" max="11531" width="3.7109375" style="6" customWidth="1"/>
    <col min="11532" max="11532" width="15.7109375" style="6" customWidth="1"/>
    <col min="11533" max="11533" width="3.7109375" style="6" customWidth="1"/>
    <col min="11534" max="11534" width="15.7109375" style="6" customWidth="1"/>
    <col min="11535" max="11535" width="3.7109375" style="6" customWidth="1"/>
    <col min="11536" max="11536" width="15.7109375" style="6" customWidth="1"/>
    <col min="11537" max="11775" width="9.140625" style="6"/>
    <col min="11776" max="11776" width="2.42578125" style="6" customWidth="1"/>
    <col min="11777" max="11777" width="3.7109375" style="6" customWidth="1"/>
    <col min="11778" max="11778" width="39.85546875" style="6" customWidth="1"/>
    <col min="11779" max="11779" width="1.42578125" style="6" customWidth="1"/>
    <col min="11780" max="11780" width="18.42578125" style="6" customWidth="1"/>
    <col min="11781" max="11781" width="1.85546875" style="6" customWidth="1"/>
    <col min="11782" max="11782" width="19.42578125" style="6" customWidth="1"/>
    <col min="11783" max="11783" width="1.7109375" style="6" customWidth="1"/>
    <col min="11784" max="11784" width="15.7109375" style="6" customWidth="1"/>
    <col min="11785" max="11785" width="3.7109375" style="6" customWidth="1"/>
    <col min="11786" max="11786" width="15.7109375" style="6" customWidth="1"/>
    <col min="11787" max="11787" width="3.7109375" style="6" customWidth="1"/>
    <col min="11788" max="11788" width="15.7109375" style="6" customWidth="1"/>
    <col min="11789" max="11789" width="3.7109375" style="6" customWidth="1"/>
    <col min="11790" max="11790" width="15.7109375" style="6" customWidth="1"/>
    <col min="11791" max="11791" width="3.7109375" style="6" customWidth="1"/>
    <col min="11792" max="11792" width="15.7109375" style="6" customWidth="1"/>
    <col min="11793" max="12031" width="9.140625" style="6"/>
    <col min="12032" max="12032" width="2.42578125" style="6" customWidth="1"/>
    <col min="12033" max="12033" width="3.7109375" style="6" customWidth="1"/>
    <col min="12034" max="12034" width="39.85546875" style="6" customWidth="1"/>
    <col min="12035" max="12035" width="1.42578125" style="6" customWidth="1"/>
    <col min="12036" max="12036" width="18.42578125" style="6" customWidth="1"/>
    <col min="12037" max="12037" width="1.85546875" style="6" customWidth="1"/>
    <col min="12038" max="12038" width="19.42578125" style="6" customWidth="1"/>
    <col min="12039" max="12039" width="1.7109375" style="6" customWidth="1"/>
    <col min="12040" max="12040" width="15.7109375" style="6" customWidth="1"/>
    <col min="12041" max="12041" width="3.7109375" style="6" customWidth="1"/>
    <col min="12042" max="12042" width="15.7109375" style="6" customWidth="1"/>
    <col min="12043" max="12043" width="3.7109375" style="6" customWidth="1"/>
    <col min="12044" max="12044" width="15.7109375" style="6" customWidth="1"/>
    <col min="12045" max="12045" width="3.7109375" style="6" customWidth="1"/>
    <col min="12046" max="12046" width="15.7109375" style="6" customWidth="1"/>
    <col min="12047" max="12047" width="3.7109375" style="6" customWidth="1"/>
    <col min="12048" max="12048" width="15.7109375" style="6" customWidth="1"/>
    <col min="12049" max="12287" width="9.140625" style="6"/>
    <col min="12288" max="12288" width="2.42578125" style="6" customWidth="1"/>
    <col min="12289" max="12289" width="3.7109375" style="6" customWidth="1"/>
    <col min="12290" max="12290" width="39.85546875" style="6" customWidth="1"/>
    <col min="12291" max="12291" width="1.42578125" style="6" customWidth="1"/>
    <col min="12292" max="12292" width="18.42578125" style="6" customWidth="1"/>
    <col min="12293" max="12293" width="1.85546875" style="6" customWidth="1"/>
    <col min="12294" max="12294" width="19.42578125" style="6" customWidth="1"/>
    <col min="12295" max="12295" width="1.7109375" style="6" customWidth="1"/>
    <col min="12296" max="12296" width="15.7109375" style="6" customWidth="1"/>
    <col min="12297" max="12297" width="3.7109375" style="6" customWidth="1"/>
    <col min="12298" max="12298" width="15.7109375" style="6" customWidth="1"/>
    <col min="12299" max="12299" width="3.7109375" style="6" customWidth="1"/>
    <col min="12300" max="12300" width="15.7109375" style="6" customWidth="1"/>
    <col min="12301" max="12301" width="3.7109375" style="6" customWidth="1"/>
    <col min="12302" max="12302" width="15.7109375" style="6" customWidth="1"/>
    <col min="12303" max="12303" width="3.7109375" style="6" customWidth="1"/>
    <col min="12304" max="12304" width="15.7109375" style="6" customWidth="1"/>
    <col min="12305" max="12543" width="9.140625" style="6"/>
    <col min="12544" max="12544" width="2.42578125" style="6" customWidth="1"/>
    <col min="12545" max="12545" width="3.7109375" style="6" customWidth="1"/>
    <col min="12546" max="12546" width="39.85546875" style="6" customWidth="1"/>
    <col min="12547" max="12547" width="1.42578125" style="6" customWidth="1"/>
    <col min="12548" max="12548" width="18.42578125" style="6" customWidth="1"/>
    <col min="12549" max="12549" width="1.85546875" style="6" customWidth="1"/>
    <col min="12550" max="12550" width="19.42578125" style="6" customWidth="1"/>
    <col min="12551" max="12551" width="1.7109375" style="6" customWidth="1"/>
    <col min="12552" max="12552" width="15.7109375" style="6" customWidth="1"/>
    <col min="12553" max="12553" width="3.7109375" style="6" customWidth="1"/>
    <col min="12554" max="12554" width="15.7109375" style="6" customWidth="1"/>
    <col min="12555" max="12555" width="3.7109375" style="6" customWidth="1"/>
    <col min="12556" max="12556" width="15.7109375" style="6" customWidth="1"/>
    <col min="12557" max="12557" width="3.7109375" style="6" customWidth="1"/>
    <col min="12558" max="12558" width="15.7109375" style="6" customWidth="1"/>
    <col min="12559" max="12559" width="3.7109375" style="6" customWidth="1"/>
    <col min="12560" max="12560" width="15.7109375" style="6" customWidth="1"/>
    <col min="12561" max="12799" width="9.140625" style="6"/>
    <col min="12800" max="12800" width="2.42578125" style="6" customWidth="1"/>
    <col min="12801" max="12801" width="3.7109375" style="6" customWidth="1"/>
    <col min="12802" max="12802" width="39.85546875" style="6" customWidth="1"/>
    <col min="12803" max="12803" width="1.42578125" style="6" customWidth="1"/>
    <col min="12804" max="12804" width="18.42578125" style="6" customWidth="1"/>
    <col min="12805" max="12805" width="1.85546875" style="6" customWidth="1"/>
    <col min="12806" max="12806" width="19.42578125" style="6" customWidth="1"/>
    <col min="12807" max="12807" width="1.7109375" style="6" customWidth="1"/>
    <col min="12808" max="12808" width="15.7109375" style="6" customWidth="1"/>
    <col min="12809" max="12809" width="3.7109375" style="6" customWidth="1"/>
    <col min="12810" max="12810" width="15.7109375" style="6" customWidth="1"/>
    <col min="12811" max="12811" width="3.7109375" style="6" customWidth="1"/>
    <col min="12812" max="12812" width="15.7109375" style="6" customWidth="1"/>
    <col min="12813" max="12813" width="3.7109375" style="6" customWidth="1"/>
    <col min="12814" max="12814" width="15.7109375" style="6" customWidth="1"/>
    <col min="12815" max="12815" width="3.7109375" style="6" customWidth="1"/>
    <col min="12816" max="12816" width="15.7109375" style="6" customWidth="1"/>
    <col min="12817" max="13055" width="9.140625" style="6"/>
    <col min="13056" max="13056" width="2.42578125" style="6" customWidth="1"/>
    <col min="13057" max="13057" width="3.7109375" style="6" customWidth="1"/>
    <col min="13058" max="13058" width="39.85546875" style="6" customWidth="1"/>
    <col min="13059" max="13059" width="1.42578125" style="6" customWidth="1"/>
    <col min="13060" max="13060" width="18.42578125" style="6" customWidth="1"/>
    <col min="13061" max="13061" width="1.85546875" style="6" customWidth="1"/>
    <col min="13062" max="13062" width="19.42578125" style="6" customWidth="1"/>
    <col min="13063" max="13063" width="1.7109375" style="6" customWidth="1"/>
    <col min="13064" max="13064" width="15.7109375" style="6" customWidth="1"/>
    <col min="13065" max="13065" width="3.7109375" style="6" customWidth="1"/>
    <col min="13066" max="13066" width="15.7109375" style="6" customWidth="1"/>
    <col min="13067" max="13067" width="3.7109375" style="6" customWidth="1"/>
    <col min="13068" max="13068" width="15.7109375" style="6" customWidth="1"/>
    <col min="13069" max="13069" width="3.7109375" style="6" customWidth="1"/>
    <col min="13070" max="13070" width="15.7109375" style="6" customWidth="1"/>
    <col min="13071" max="13071" width="3.7109375" style="6" customWidth="1"/>
    <col min="13072" max="13072" width="15.7109375" style="6" customWidth="1"/>
    <col min="13073" max="13311" width="9.140625" style="6"/>
    <col min="13312" max="13312" width="2.42578125" style="6" customWidth="1"/>
    <col min="13313" max="13313" width="3.7109375" style="6" customWidth="1"/>
    <col min="13314" max="13314" width="39.85546875" style="6" customWidth="1"/>
    <col min="13315" max="13315" width="1.42578125" style="6" customWidth="1"/>
    <col min="13316" max="13316" width="18.42578125" style="6" customWidth="1"/>
    <col min="13317" max="13317" width="1.85546875" style="6" customWidth="1"/>
    <col min="13318" max="13318" width="19.42578125" style="6" customWidth="1"/>
    <col min="13319" max="13319" width="1.7109375" style="6" customWidth="1"/>
    <col min="13320" max="13320" width="15.7109375" style="6" customWidth="1"/>
    <col min="13321" max="13321" width="3.7109375" style="6" customWidth="1"/>
    <col min="13322" max="13322" width="15.7109375" style="6" customWidth="1"/>
    <col min="13323" max="13323" width="3.7109375" style="6" customWidth="1"/>
    <col min="13324" max="13324" width="15.7109375" style="6" customWidth="1"/>
    <col min="13325" max="13325" width="3.7109375" style="6" customWidth="1"/>
    <col min="13326" max="13326" width="15.7109375" style="6" customWidth="1"/>
    <col min="13327" max="13327" width="3.7109375" style="6" customWidth="1"/>
    <col min="13328" max="13328" width="15.7109375" style="6" customWidth="1"/>
    <col min="13329" max="13567" width="9.140625" style="6"/>
    <col min="13568" max="13568" width="2.42578125" style="6" customWidth="1"/>
    <col min="13569" max="13569" width="3.7109375" style="6" customWidth="1"/>
    <col min="13570" max="13570" width="39.85546875" style="6" customWidth="1"/>
    <col min="13571" max="13571" width="1.42578125" style="6" customWidth="1"/>
    <col min="13572" max="13572" width="18.42578125" style="6" customWidth="1"/>
    <col min="13573" max="13573" width="1.85546875" style="6" customWidth="1"/>
    <col min="13574" max="13574" width="19.42578125" style="6" customWidth="1"/>
    <col min="13575" max="13575" width="1.7109375" style="6" customWidth="1"/>
    <col min="13576" max="13576" width="15.7109375" style="6" customWidth="1"/>
    <col min="13577" max="13577" width="3.7109375" style="6" customWidth="1"/>
    <col min="13578" max="13578" width="15.7109375" style="6" customWidth="1"/>
    <col min="13579" max="13579" width="3.7109375" style="6" customWidth="1"/>
    <col min="13580" max="13580" width="15.7109375" style="6" customWidth="1"/>
    <col min="13581" max="13581" width="3.7109375" style="6" customWidth="1"/>
    <col min="13582" max="13582" width="15.7109375" style="6" customWidth="1"/>
    <col min="13583" max="13583" width="3.7109375" style="6" customWidth="1"/>
    <col min="13584" max="13584" width="15.7109375" style="6" customWidth="1"/>
    <col min="13585" max="13823" width="9.140625" style="6"/>
    <col min="13824" max="13824" width="2.42578125" style="6" customWidth="1"/>
    <col min="13825" max="13825" width="3.7109375" style="6" customWidth="1"/>
    <col min="13826" max="13826" width="39.85546875" style="6" customWidth="1"/>
    <col min="13827" max="13827" width="1.42578125" style="6" customWidth="1"/>
    <col min="13828" max="13828" width="18.42578125" style="6" customWidth="1"/>
    <col min="13829" max="13829" width="1.85546875" style="6" customWidth="1"/>
    <col min="13830" max="13830" width="19.42578125" style="6" customWidth="1"/>
    <col min="13831" max="13831" width="1.7109375" style="6" customWidth="1"/>
    <col min="13832" max="13832" width="15.7109375" style="6" customWidth="1"/>
    <col min="13833" max="13833" width="3.7109375" style="6" customWidth="1"/>
    <col min="13834" max="13834" width="15.7109375" style="6" customWidth="1"/>
    <col min="13835" max="13835" width="3.7109375" style="6" customWidth="1"/>
    <col min="13836" max="13836" width="15.7109375" style="6" customWidth="1"/>
    <col min="13837" max="13837" width="3.7109375" style="6" customWidth="1"/>
    <col min="13838" max="13838" width="15.7109375" style="6" customWidth="1"/>
    <col min="13839" max="13839" width="3.7109375" style="6" customWidth="1"/>
    <col min="13840" max="13840" width="15.7109375" style="6" customWidth="1"/>
    <col min="13841" max="14079" width="9.140625" style="6"/>
    <col min="14080" max="14080" width="2.42578125" style="6" customWidth="1"/>
    <col min="14081" max="14081" width="3.7109375" style="6" customWidth="1"/>
    <col min="14082" max="14082" width="39.85546875" style="6" customWidth="1"/>
    <col min="14083" max="14083" width="1.42578125" style="6" customWidth="1"/>
    <col min="14084" max="14084" width="18.42578125" style="6" customWidth="1"/>
    <col min="14085" max="14085" width="1.85546875" style="6" customWidth="1"/>
    <col min="14086" max="14086" width="19.42578125" style="6" customWidth="1"/>
    <col min="14087" max="14087" width="1.7109375" style="6" customWidth="1"/>
    <col min="14088" max="14088" width="15.7109375" style="6" customWidth="1"/>
    <col min="14089" max="14089" width="3.7109375" style="6" customWidth="1"/>
    <col min="14090" max="14090" width="15.7109375" style="6" customWidth="1"/>
    <col min="14091" max="14091" width="3.7109375" style="6" customWidth="1"/>
    <col min="14092" max="14092" width="15.7109375" style="6" customWidth="1"/>
    <col min="14093" max="14093" width="3.7109375" style="6" customWidth="1"/>
    <col min="14094" max="14094" width="15.7109375" style="6" customWidth="1"/>
    <col min="14095" max="14095" width="3.7109375" style="6" customWidth="1"/>
    <col min="14096" max="14096" width="15.7109375" style="6" customWidth="1"/>
    <col min="14097" max="14335" width="9.140625" style="6"/>
    <col min="14336" max="14336" width="2.42578125" style="6" customWidth="1"/>
    <col min="14337" max="14337" width="3.7109375" style="6" customWidth="1"/>
    <col min="14338" max="14338" width="39.85546875" style="6" customWidth="1"/>
    <col min="14339" max="14339" width="1.42578125" style="6" customWidth="1"/>
    <col min="14340" max="14340" width="18.42578125" style="6" customWidth="1"/>
    <col min="14341" max="14341" width="1.85546875" style="6" customWidth="1"/>
    <col min="14342" max="14342" width="19.42578125" style="6" customWidth="1"/>
    <col min="14343" max="14343" width="1.7109375" style="6" customWidth="1"/>
    <col min="14344" max="14344" width="15.7109375" style="6" customWidth="1"/>
    <col min="14345" max="14345" width="3.7109375" style="6" customWidth="1"/>
    <col min="14346" max="14346" width="15.7109375" style="6" customWidth="1"/>
    <col min="14347" max="14347" width="3.7109375" style="6" customWidth="1"/>
    <col min="14348" max="14348" width="15.7109375" style="6" customWidth="1"/>
    <col min="14349" max="14349" width="3.7109375" style="6" customWidth="1"/>
    <col min="14350" max="14350" width="15.7109375" style="6" customWidth="1"/>
    <col min="14351" max="14351" width="3.7109375" style="6" customWidth="1"/>
    <col min="14352" max="14352" width="15.7109375" style="6" customWidth="1"/>
    <col min="14353" max="14591" width="9.140625" style="6"/>
    <col min="14592" max="14592" width="2.42578125" style="6" customWidth="1"/>
    <col min="14593" max="14593" width="3.7109375" style="6" customWidth="1"/>
    <col min="14594" max="14594" width="39.85546875" style="6" customWidth="1"/>
    <col min="14595" max="14595" width="1.42578125" style="6" customWidth="1"/>
    <col min="14596" max="14596" width="18.42578125" style="6" customWidth="1"/>
    <col min="14597" max="14597" width="1.85546875" style="6" customWidth="1"/>
    <col min="14598" max="14598" width="19.42578125" style="6" customWidth="1"/>
    <col min="14599" max="14599" width="1.7109375" style="6" customWidth="1"/>
    <col min="14600" max="14600" width="15.7109375" style="6" customWidth="1"/>
    <col min="14601" max="14601" width="3.7109375" style="6" customWidth="1"/>
    <col min="14602" max="14602" width="15.7109375" style="6" customWidth="1"/>
    <col min="14603" max="14603" width="3.7109375" style="6" customWidth="1"/>
    <col min="14604" max="14604" width="15.7109375" style="6" customWidth="1"/>
    <col min="14605" max="14605" width="3.7109375" style="6" customWidth="1"/>
    <col min="14606" max="14606" width="15.7109375" style="6" customWidth="1"/>
    <col min="14607" max="14607" width="3.7109375" style="6" customWidth="1"/>
    <col min="14608" max="14608" width="15.7109375" style="6" customWidth="1"/>
    <col min="14609" max="14847" width="9.140625" style="6"/>
    <col min="14848" max="14848" width="2.42578125" style="6" customWidth="1"/>
    <col min="14849" max="14849" width="3.7109375" style="6" customWidth="1"/>
    <col min="14850" max="14850" width="39.85546875" style="6" customWidth="1"/>
    <col min="14851" max="14851" width="1.42578125" style="6" customWidth="1"/>
    <col min="14852" max="14852" width="18.42578125" style="6" customWidth="1"/>
    <col min="14853" max="14853" width="1.85546875" style="6" customWidth="1"/>
    <col min="14854" max="14854" width="19.42578125" style="6" customWidth="1"/>
    <col min="14855" max="14855" width="1.7109375" style="6" customWidth="1"/>
    <col min="14856" max="14856" width="15.7109375" style="6" customWidth="1"/>
    <col min="14857" max="14857" width="3.7109375" style="6" customWidth="1"/>
    <col min="14858" max="14858" width="15.7109375" style="6" customWidth="1"/>
    <col min="14859" max="14859" width="3.7109375" style="6" customWidth="1"/>
    <col min="14860" max="14860" width="15.7109375" style="6" customWidth="1"/>
    <col min="14861" max="14861" width="3.7109375" style="6" customWidth="1"/>
    <col min="14862" max="14862" width="15.7109375" style="6" customWidth="1"/>
    <col min="14863" max="14863" width="3.7109375" style="6" customWidth="1"/>
    <col min="14864" max="14864" width="15.7109375" style="6" customWidth="1"/>
    <col min="14865" max="15103" width="9.140625" style="6"/>
    <col min="15104" max="15104" width="2.42578125" style="6" customWidth="1"/>
    <col min="15105" max="15105" width="3.7109375" style="6" customWidth="1"/>
    <col min="15106" max="15106" width="39.85546875" style="6" customWidth="1"/>
    <col min="15107" max="15107" width="1.42578125" style="6" customWidth="1"/>
    <col min="15108" max="15108" width="18.42578125" style="6" customWidth="1"/>
    <col min="15109" max="15109" width="1.85546875" style="6" customWidth="1"/>
    <col min="15110" max="15110" width="19.42578125" style="6" customWidth="1"/>
    <col min="15111" max="15111" width="1.7109375" style="6" customWidth="1"/>
    <col min="15112" max="15112" width="15.7109375" style="6" customWidth="1"/>
    <col min="15113" max="15113" width="3.7109375" style="6" customWidth="1"/>
    <col min="15114" max="15114" width="15.7109375" style="6" customWidth="1"/>
    <col min="15115" max="15115" width="3.7109375" style="6" customWidth="1"/>
    <col min="15116" max="15116" width="15.7109375" style="6" customWidth="1"/>
    <col min="15117" max="15117" width="3.7109375" style="6" customWidth="1"/>
    <col min="15118" max="15118" width="15.7109375" style="6" customWidth="1"/>
    <col min="15119" max="15119" width="3.7109375" style="6" customWidth="1"/>
    <col min="15120" max="15120" width="15.7109375" style="6" customWidth="1"/>
    <col min="15121" max="15359" width="9.140625" style="6"/>
    <col min="15360" max="15360" width="2.42578125" style="6" customWidth="1"/>
    <col min="15361" max="15361" width="3.7109375" style="6" customWidth="1"/>
    <col min="15362" max="15362" width="39.85546875" style="6" customWidth="1"/>
    <col min="15363" max="15363" width="1.42578125" style="6" customWidth="1"/>
    <col min="15364" max="15364" width="18.42578125" style="6" customWidth="1"/>
    <col min="15365" max="15365" width="1.85546875" style="6" customWidth="1"/>
    <col min="15366" max="15366" width="19.42578125" style="6" customWidth="1"/>
    <col min="15367" max="15367" width="1.7109375" style="6" customWidth="1"/>
    <col min="15368" max="15368" width="15.7109375" style="6" customWidth="1"/>
    <col min="15369" max="15369" width="3.7109375" style="6" customWidth="1"/>
    <col min="15370" max="15370" width="15.7109375" style="6" customWidth="1"/>
    <col min="15371" max="15371" width="3.7109375" style="6" customWidth="1"/>
    <col min="15372" max="15372" width="15.7109375" style="6" customWidth="1"/>
    <col min="15373" max="15373" width="3.7109375" style="6" customWidth="1"/>
    <col min="15374" max="15374" width="15.7109375" style="6" customWidth="1"/>
    <col min="15375" max="15375" width="3.7109375" style="6" customWidth="1"/>
    <col min="15376" max="15376" width="15.7109375" style="6" customWidth="1"/>
    <col min="15377" max="15615" width="9.140625" style="6"/>
    <col min="15616" max="15616" width="2.42578125" style="6" customWidth="1"/>
    <col min="15617" max="15617" width="3.7109375" style="6" customWidth="1"/>
    <col min="15618" max="15618" width="39.85546875" style="6" customWidth="1"/>
    <col min="15619" max="15619" width="1.42578125" style="6" customWidth="1"/>
    <col min="15620" max="15620" width="18.42578125" style="6" customWidth="1"/>
    <col min="15621" max="15621" width="1.85546875" style="6" customWidth="1"/>
    <col min="15622" max="15622" width="19.42578125" style="6" customWidth="1"/>
    <col min="15623" max="15623" width="1.7109375" style="6" customWidth="1"/>
    <col min="15624" max="15624" width="15.7109375" style="6" customWidth="1"/>
    <col min="15625" max="15625" width="3.7109375" style="6" customWidth="1"/>
    <col min="15626" max="15626" width="15.7109375" style="6" customWidth="1"/>
    <col min="15627" max="15627" width="3.7109375" style="6" customWidth="1"/>
    <col min="15628" max="15628" width="15.7109375" style="6" customWidth="1"/>
    <col min="15629" max="15629" width="3.7109375" style="6" customWidth="1"/>
    <col min="15630" max="15630" width="15.7109375" style="6" customWidth="1"/>
    <col min="15631" max="15631" width="3.7109375" style="6" customWidth="1"/>
    <col min="15632" max="15632" width="15.7109375" style="6" customWidth="1"/>
    <col min="15633" max="15871" width="9.140625" style="6"/>
    <col min="15872" max="15872" width="2.42578125" style="6" customWidth="1"/>
    <col min="15873" max="15873" width="3.7109375" style="6" customWidth="1"/>
    <col min="15874" max="15874" width="39.85546875" style="6" customWidth="1"/>
    <col min="15875" max="15875" width="1.42578125" style="6" customWidth="1"/>
    <col min="15876" max="15876" width="18.42578125" style="6" customWidth="1"/>
    <col min="15877" max="15877" width="1.85546875" style="6" customWidth="1"/>
    <col min="15878" max="15878" width="19.42578125" style="6" customWidth="1"/>
    <col min="15879" max="15879" width="1.7109375" style="6" customWidth="1"/>
    <col min="15880" max="15880" width="15.7109375" style="6" customWidth="1"/>
    <col min="15881" max="15881" width="3.7109375" style="6" customWidth="1"/>
    <col min="15882" max="15882" width="15.7109375" style="6" customWidth="1"/>
    <col min="15883" max="15883" width="3.7109375" style="6" customWidth="1"/>
    <col min="15884" max="15884" width="15.7109375" style="6" customWidth="1"/>
    <col min="15885" max="15885" width="3.7109375" style="6" customWidth="1"/>
    <col min="15886" max="15886" width="15.7109375" style="6" customWidth="1"/>
    <col min="15887" max="15887" width="3.7109375" style="6" customWidth="1"/>
    <col min="15888" max="15888" width="15.7109375" style="6" customWidth="1"/>
    <col min="15889" max="16127" width="9.140625" style="6"/>
    <col min="16128" max="16128" width="2.42578125" style="6" customWidth="1"/>
    <col min="16129" max="16129" width="3.7109375" style="6" customWidth="1"/>
    <col min="16130" max="16130" width="39.85546875" style="6" customWidth="1"/>
    <col min="16131" max="16131" width="1.42578125" style="6" customWidth="1"/>
    <col min="16132" max="16132" width="18.42578125" style="6" customWidth="1"/>
    <col min="16133" max="16133" width="1.85546875" style="6" customWidth="1"/>
    <col min="16134" max="16134" width="19.42578125" style="6" customWidth="1"/>
    <col min="16135" max="16135" width="1.7109375" style="6" customWidth="1"/>
    <col min="16136" max="16136" width="15.7109375" style="6" customWidth="1"/>
    <col min="16137" max="16137" width="3.7109375" style="6" customWidth="1"/>
    <col min="16138" max="16138" width="15.7109375" style="6" customWidth="1"/>
    <col min="16139" max="16139" width="3.7109375" style="6" customWidth="1"/>
    <col min="16140" max="16140" width="15.7109375" style="6" customWidth="1"/>
    <col min="16141" max="16141" width="3.7109375" style="6" customWidth="1"/>
    <col min="16142" max="16142" width="15.7109375" style="6" customWidth="1"/>
    <col min="16143" max="16143" width="3.7109375" style="6" customWidth="1"/>
    <col min="16144" max="16144" width="15.7109375" style="6" customWidth="1"/>
    <col min="16145" max="16384" width="9.140625" style="6"/>
  </cols>
  <sheetData>
    <row r="1" spans="2:5" s="2" customFormat="1">
      <c r="B1" s="1" t="s">
        <v>4</v>
      </c>
      <c r="E1" s="3"/>
    </row>
    <row r="2" spans="2:5" s="2" customFormat="1">
      <c r="B2" s="4"/>
      <c r="C2" s="2" t="s">
        <v>156</v>
      </c>
      <c r="E2" s="3"/>
    </row>
    <row r="3" spans="2:5" s="2" customFormat="1">
      <c r="B3" s="4"/>
      <c r="C3" s="2" t="s">
        <v>157</v>
      </c>
      <c r="E3" s="3"/>
    </row>
    <row r="4" spans="2:5" s="2" customFormat="1">
      <c r="B4" s="4"/>
      <c r="C4" s="2" t="s">
        <v>158</v>
      </c>
      <c r="E4" s="3"/>
    </row>
    <row r="5" spans="2:5" s="2" customFormat="1">
      <c r="B5" s="4"/>
      <c r="E5" s="3"/>
    </row>
    <row r="6" spans="2:5" s="2" customFormat="1">
      <c r="B6" s="1" t="s">
        <v>5</v>
      </c>
      <c r="E6" s="3"/>
    </row>
    <row r="7" spans="2:5" s="2" customFormat="1">
      <c r="B7" s="4"/>
      <c r="C7" s="2" t="s">
        <v>159</v>
      </c>
      <c r="E7" s="3"/>
    </row>
    <row r="8" spans="2:5" s="2" customFormat="1">
      <c r="B8" s="4"/>
      <c r="E8" s="3"/>
    </row>
    <row r="9" spans="2:5" s="2" customFormat="1">
      <c r="B9" s="4"/>
      <c r="C9" s="2" t="s">
        <v>6</v>
      </c>
    </row>
    <row r="10" spans="2:5" s="2" customFormat="1">
      <c r="B10" s="5" t="str">
        <f>'2.1 GRADBENA DELA'!A2</f>
        <v>2.1.</v>
      </c>
      <c r="C10" s="2" t="str">
        <f>'2.1 GRADBENA DELA'!B2</f>
        <v>GRADBENA DELA</v>
      </c>
      <c r="E10" s="3"/>
    </row>
    <row r="11" spans="2:5" s="2" customFormat="1">
      <c r="B11" s="226" t="str">
        <f>'2.1 GRADBENA DELA'!A5</f>
        <v>2.1.1.</v>
      </c>
      <c r="C11" s="226" t="str">
        <f>'[2]2.1 GRADBENA DELA'!B5</f>
        <v>PRIPRAVLJALNA DELA</v>
      </c>
      <c r="E11" s="227">
        <f>'2.1 GRADBENA DELA'!F5</f>
        <v>0</v>
      </c>
    </row>
    <row r="12" spans="2:5" s="2" customFormat="1">
      <c r="B12" s="226" t="str">
        <f>'2.1 GRADBENA DELA'!A6</f>
        <v>2.1.2.</v>
      </c>
      <c r="C12" s="226" t="str">
        <f>'[2]2.1 GRADBENA DELA'!B6</f>
        <v>RUŠITVENA DELA</v>
      </c>
      <c r="E12" s="227">
        <f>'2.1 GRADBENA DELA'!F6</f>
        <v>0</v>
      </c>
    </row>
    <row r="13" spans="2:5" s="2" customFormat="1">
      <c r="B13" s="9" t="str">
        <f>'2.1 GRADBENA DELA'!A7</f>
        <v>2.1.3.</v>
      </c>
      <c r="C13" s="9" t="str">
        <f>'2.1 GRADBENA DELA'!B7</f>
        <v>ZEMELJSKA DELA</v>
      </c>
      <c r="E13" s="3">
        <f>'2.1 GRADBENA DELA'!F7</f>
        <v>0</v>
      </c>
    </row>
    <row r="14" spans="2:5" s="2" customFormat="1">
      <c r="B14" s="9" t="str">
        <f>'2.1 GRADBENA DELA'!A8</f>
        <v>2.1.4.</v>
      </c>
      <c r="C14" s="9" t="str">
        <f>'2.1 GRADBENA DELA'!B8</f>
        <v>BETONSKA DELA</v>
      </c>
      <c r="E14" s="3">
        <f>'2.1 GRADBENA DELA'!F8</f>
        <v>0</v>
      </c>
    </row>
    <row r="15" spans="2:5" s="2" customFormat="1">
      <c r="B15" s="9" t="str">
        <f>'2.1 GRADBENA DELA'!A9</f>
        <v>2.1.5.</v>
      </c>
      <c r="C15" s="9" t="str">
        <f>'2.1 GRADBENA DELA'!B9</f>
        <v>OPAŽARSKA DELA</v>
      </c>
      <c r="E15" s="3">
        <f>'2.1 GRADBENA DELA'!F9</f>
        <v>0</v>
      </c>
    </row>
    <row r="16" spans="2:5" s="2" customFormat="1">
      <c r="B16" s="9" t="str">
        <f>'2.1 GRADBENA DELA'!A10</f>
        <v>2.1.6.</v>
      </c>
      <c r="C16" s="9" t="str">
        <f>'2.1 GRADBENA DELA'!B10</f>
        <v>ZIDARSKA DELA</v>
      </c>
      <c r="E16" s="3">
        <f>'2.1 GRADBENA DELA'!F10</f>
        <v>0</v>
      </c>
    </row>
    <row r="17" spans="1:6" s="2" customFormat="1">
      <c r="B17" s="5"/>
      <c r="E17" s="3"/>
    </row>
    <row r="18" spans="1:6" s="2" customFormat="1">
      <c r="B18" s="5" t="str">
        <f>'2.2 OBRTNIŠKA DELA'!A3</f>
        <v>2.2</v>
      </c>
      <c r="C18" s="5" t="str">
        <f>'2.2 OBRTNIŠKA DELA'!B3</f>
        <v>OBRTNIŠKA DELA</v>
      </c>
      <c r="E18" s="3"/>
    </row>
    <row r="19" spans="1:6" s="2" customFormat="1">
      <c r="B19" s="5" t="str">
        <f>'2.2 OBRTNIŠKA DELA'!A4</f>
        <v>2.2.1.</v>
      </c>
      <c r="C19" s="5" t="str">
        <f>'2.2 OBRTNIŠKA DELA'!B4</f>
        <v>KLJUČAVNIČARSKA DELA</v>
      </c>
      <c r="E19" s="3">
        <f>'2.2 OBRTNIŠKA DELA'!F15</f>
        <v>0</v>
      </c>
    </row>
    <row r="20" spans="1:6" s="2" customFormat="1">
      <c r="B20" s="5"/>
      <c r="C20" s="5"/>
      <c r="E20" s="3"/>
    </row>
    <row r="21" spans="1:6" s="2" customFormat="1">
      <c r="B21" s="5" t="str">
        <f>'3.1 ELEKTRIČNE INŠTALACIJE'!A2</f>
        <v>3.1.</v>
      </c>
      <c r="C21" s="5" t="str">
        <f>'3.1 ELEKTRIČNE INŠTALACIJE'!B2</f>
        <v>ELEKTRIČNE INŠTALACIJE</v>
      </c>
      <c r="E21" s="3">
        <f>'3.1 ELEKTRIČNE INŠTALACIJE'!F5</f>
        <v>0</v>
      </c>
    </row>
    <row r="22" spans="1:6" s="2" customFormat="1">
      <c r="B22" s="5"/>
      <c r="C22" s="5"/>
      <c r="E22" s="3"/>
    </row>
    <row r="23" spans="1:6" s="2" customFormat="1">
      <c r="B23" s="4" t="str">
        <f>'4 STROJNE INSTALACIJE'!A2</f>
        <v>4.</v>
      </c>
      <c r="C23" s="4" t="str">
        <f>'4 STROJNE INSTALACIJE'!B2</f>
        <v>STROJNE INŠTALACIJE</v>
      </c>
    </row>
    <row r="24" spans="1:6" s="2" customFormat="1">
      <c r="B24" s="5" t="str">
        <f>'4 STROJNE INSTALACIJE'!A5</f>
        <v>4.1.</v>
      </c>
      <c r="C24" s="5" t="str">
        <f>'4 STROJNE INSTALACIJE'!B5</f>
        <v>OGREVALNI SISTEMI</v>
      </c>
      <c r="E24" s="3">
        <f>'4 STROJNE INSTALACIJE'!F5</f>
        <v>0</v>
      </c>
    </row>
    <row r="25" spans="1:6" s="2" customFormat="1">
      <c r="B25" s="5" t="str">
        <f>'4 STROJNE INSTALACIJE'!A157</f>
        <v>4.2.</v>
      </c>
      <c r="C25" s="5" t="str">
        <f>'4 STROJNE INSTALACIJE'!B157</f>
        <v>PREZRAČEVALNI SISTEMI</v>
      </c>
      <c r="E25" s="3">
        <f>'4 STROJNE INSTALACIJE'!F6</f>
        <v>0</v>
      </c>
    </row>
    <row r="26" spans="1:6" s="2" customFormat="1">
      <c r="B26" s="5"/>
      <c r="E26" s="3"/>
    </row>
    <row r="27" spans="1:6" s="2" customFormat="1">
      <c r="B27" s="4" t="s">
        <v>454</v>
      </c>
      <c r="C27" s="2" t="s">
        <v>455</v>
      </c>
      <c r="E27" s="3">
        <f>0.05*SUM(E13:E26)</f>
        <v>0</v>
      </c>
    </row>
    <row r="28" spans="1:6" s="2" customFormat="1">
      <c r="B28" s="4"/>
      <c r="E28" s="3"/>
    </row>
    <row r="29" spans="1:6" s="2" customFormat="1">
      <c r="A29" s="220"/>
      <c r="B29" s="221"/>
      <c r="C29" s="220" t="s">
        <v>458</v>
      </c>
      <c r="D29" s="220"/>
      <c r="E29" s="222">
        <f>SUM(E11:E28)</f>
        <v>0</v>
      </c>
      <c r="F29" s="220"/>
    </row>
  </sheetData>
  <sheetProtection algorithmName="SHA-512" hashValue="UmTMmAIjJUZOiA3+4AaP6DA25C/00qYb+3GXJ0TjgY1NER2hdXCIqb588DoOG9D26sidgmlVPoLgxLdB1q6vYA==" saltValue="TLBLrqC8o4m6D/xkK/uPjQ==" spinCount="100000" sheet="1" objects="1" scenarios="1"/>
  <pageMargins left="1.1811023622047243" right="0.39370078740157483" top="1.1811023622047243" bottom="0.74803149606299213" header="0.31496062992125984" footer="0.31496062992125984"/>
  <pageSetup paperSize="9" orientation="portrait" r:id="rId1"/>
  <headerFooter alignWithMargins="0">
    <oddHeader xml:space="preserve">&amp;L
&amp;C
</oddHeader>
    <oddFooter>&amp;R&amp;8&amp;A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F8554-6CD5-4CF3-80CB-2DCDDB407B0D}">
  <sheetPr>
    <pageSetUpPr autoPageBreaks="0"/>
  </sheetPr>
  <dimension ref="A2:F334"/>
  <sheetViews>
    <sheetView view="pageBreakPreview" topLeftCell="A94" zoomScaleNormal="100" zoomScaleSheetLayoutView="100" workbookViewId="0">
      <selection activeCell="E105" sqref="E105"/>
    </sheetView>
  </sheetViews>
  <sheetFormatPr defaultColWidth="8.42578125" defaultRowHeight="12.75"/>
  <cols>
    <col min="1" max="1" width="4.7109375" style="17" customWidth="1"/>
    <col min="2" max="2" width="37.5703125" style="54" customWidth="1"/>
    <col min="3" max="3" width="8.7109375" style="35" customWidth="1"/>
    <col min="4" max="4" width="8.7109375" style="122" customWidth="1"/>
    <col min="5" max="6" width="12.5703125" style="55" customWidth="1"/>
    <col min="7" max="16384" width="8.42578125" style="36"/>
  </cols>
  <sheetData>
    <row r="2" spans="1:6" s="49" customFormat="1">
      <c r="A2" s="132" t="s">
        <v>151</v>
      </c>
      <c r="B2" s="46" t="s">
        <v>78</v>
      </c>
      <c r="C2" s="47"/>
      <c r="D2" s="123"/>
      <c r="E2" s="48"/>
      <c r="F2" s="48"/>
    </row>
    <row r="3" spans="1:6" s="49" customFormat="1">
      <c r="A3" s="132"/>
      <c r="B3" s="46"/>
      <c r="C3" s="47"/>
      <c r="D3" s="123"/>
      <c r="E3" s="48"/>
      <c r="F3" s="48"/>
    </row>
    <row r="4" spans="1:6" s="49" customFormat="1">
      <c r="A4" s="132"/>
      <c r="B4" s="46" t="s">
        <v>149</v>
      </c>
      <c r="C4" s="47"/>
      <c r="D4" s="123"/>
      <c r="E4" s="48"/>
      <c r="F4" s="48" t="s">
        <v>150</v>
      </c>
    </row>
    <row r="5" spans="1:6" s="49" customFormat="1">
      <c r="A5" s="132" t="str">
        <f>A15</f>
        <v>2.1.1.</v>
      </c>
      <c r="B5" s="133" t="str">
        <f>B15</f>
        <v>PRIPRAVLJALNA DELA</v>
      </c>
      <c r="C5" s="47"/>
      <c r="D5" s="123"/>
      <c r="E5" s="48"/>
      <c r="F5" s="228">
        <f>F26</f>
        <v>0</v>
      </c>
    </row>
    <row r="6" spans="1:6" s="49" customFormat="1">
      <c r="A6" s="132" t="str">
        <f>A30</f>
        <v>2.1.2.</v>
      </c>
      <c r="B6" s="133" t="str">
        <f>B30</f>
        <v>RUŠITVENA DELA</v>
      </c>
      <c r="C6" s="47"/>
      <c r="D6" s="123"/>
      <c r="E6" s="48"/>
      <c r="F6" s="228">
        <f>F42</f>
        <v>0</v>
      </c>
    </row>
    <row r="7" spans="1:6" s="49" customFormat="1">
      <c r="A7" s="132" t="str">
        <f>A46</f>
        <v>2.1.3.</v>
      </c>
      <c r="B7" s="133" t="str">
        <f>B46</f>
        <v>ZEMELJSKA DELA</v>
      </c>
      <c r="C7" s="47"/>
      <c r="D7" s="123"/>
      <c r="E7" s="48"/>
      <c r="F7" s="48">
        <f>F60</f>
        <v>0</v>
      </c>
    </row>
    <row r="8" spans="1:6" s="49" customFormat="1">
      <c r="A8" s="132" t="str">
        <f>A64</f>
        <v>2.1.4.</v>
      </c>
      <c r="B8" s="133" t="str">
        <f>B64</f>
        <v>BETONSKA DELA</v>
      </c>
      <c r="C8" s="47"/>
      <c r="D8" s="123"/>
      <c r="E8" s="48"/>
      <c r="F8" s="48">
        <f>F75</f>
        <v>0</v>
      </c>
    </row>
    <row r="9" spans="1:6" s="49" customFormat="1">
      <c r="A9" s="132" t="str">
        <f>A79</f>
        <v>2.1.5.</v>
      </c>
      <c r="B9" s="133" t="str">
        <f>B79</f>
        <v>OPAŽARSKA DELA</v>
      </c>
      <c r="C9" s="47"/>
      <c r="D9" s="123"/>
      <c r="E9" s="48"/>
      <c r="F9" s="48">
        <f>F84</f>
        <v>0</v>
      </c>
    </row>
    <row r="10" spans="1:6" s="49" customFormat="1">
      <c r="A10" s="132" t="str">
        <f>A88</f>
        <v>2.1.6.</v>
      </c>
      <c r="B10" s="133" t="str">
        <f>B88</f>
        <v>ZIDARSKA DELA</v>
      </c>
      <c r="C10" s="47"/>
      <c r="D10" s="123"/>
      <c r="E10" s="48"/>
      <c r="F10" s="48">
        <f>F109</f>
        <v>0</v>
      </c>
    </row>
    <row r="11" spans="1:6" s="49" customFormat="1">
      <c r="A11" s="132"/>
      <c r="B11" s="133"/>
      <c r="C11" s="47"/>
      <c r="D11" s="123"/>
      <c r="E11" s="48"/>
      <c r="F11" s="48"/>
    </row>
    <row r="12" spans="1:6" s="49" customFormat="1">
      <c r="A12" s="132"/>
      <c r="B12" s="133"/>
      <c r="C12" s="47"/>
      <c r="D12" s="123"/>
      <c r="E12" s="48"/>
      <c r="F12" s="48"/>
    </row>
    <row r="13" spans="1:6" ht="25.5">
      <c r="A13" s="40" t="s">
        <v>3</v>
      </c>
      <c r="B13" s="41" t="s">
        <v>0</v>
      </c>
      <c r="C13" s="42" t="s">
        <v>2</v>
      </c>
      <c r="D13" s="121" t="s">
        <v>1</v>
      </c>
      <c r="E13" s="44" t="s">
        <v>76</v>
      </c>
      <c r="F13" s="44" t="s">
        <v>77</v>
      </c>
    </row>
    <row r="14" spans="1:6">
      <c r="A14" s="154"/>
      <c r="B14" s="155"/>
      <c r="C14" s="156"/>
      <c r="D14" s="157"/>
      <c r="E14" s="158"/>
      <c r="F14" s="158"/>
    </row>
    <row r="15" spans="1:6" s="49" customFormat="1">
      <c r="A15" s="75" t="s">
        <v>152</v>
      </c>
      <c r="B15" s="51" t="s">
        <v>161</v>
      </c>
      <c r="C15" s="52"/>
      <c r="D15" s="124"/>
      <c r="E15" s="53"/>
      <c r="F15" s="53"/>
    </row>
    <row r="16" spans="1:6">
      <c r="A16" s="154"/>
      <c r="B16" s="155"/>
      <c r="C16" s="156"/>
      <c r="D16" s="157"/>
      <c r="E16" s="158"/>
      <c r="F16" s="158"/>
    </row>
    <row r="17" spans="1:6">
      <c r="A17" s="154"/>
      <c r="B17" s="155"/>
      <c r="C17" s="156"/>
      <c r="D17" s="157"/>
      <c r="E17" s="158"/>
      <c r="F17" s="158"/>
    </row>
    <row r="18" spans="1:6" ht="38.25">
      <c r="A18" s="17">
        <f>MAX(A$16:A17)+1</f>
        <v>1</v>
      </c>
      <c r="B18" s="155" t="s">
        <v>163</v>
      </c>
      <c r="C18" s="161" t="s">
        <v>46</v>
      </c>
      <c r="D18" s="160">
        <v>1</v>
      </c>
      <c r="E18" s="223"/>
      <c r="F18" s="55">
        <f>D18*ROUND(E18,2)</f>
        <v>0</v>
      </c>
    </row>
    <row r="19" spans="1:6">
      <c r="A19" s="154"/>
      <c r="B19" s="155"/>
      <c r="C19" s="161"/>
      <c r="D19" s="160"/>
    </row>
    <row r="20" spans="1:6">
      <c r="A20" s="154"/>
      <c r="B20" s="155"/>
      <c r="C20" s="161"/>
      <c r="D20" s="160"/>
    </row>
    <row r="21" spans="1:6" ht="153">
      <c r="A21" s="17">
        <f>MAX(A$16:A20)+1</f>
        <v>2</v>
      </c>
      <c r="B21" s="159" t="s">
        <v>162</v>
      </c>
      <c r="C21" s="161" t="s">
        <v>75</v>
      </c>
      <c r="D21" s="160">
        <v>1</v>
      </c>
      <c r="E21" s="223"/>
      <c r="F21" s="55">
        <f>D21*ROUND(E21,2)</f>
        <v>0</v>
      </c>
    </row>
    <row r="22" spans="1:6">
      <c r="A22" s="154"/>
      <c r="B22" s="155"/>
      <c r="C22" s="156"/>
      <c r="D22" s="157"/>
      <c r="E22" s="158"/>
      <c r="F22" s="158"/>
    </row>
    <row r="23" spans="1:6" ht="63.75">
      <c r="A23" s="17">
        <f>MAX(A$16:A22)+1</f>
        <v>3</v>
      </c>
      <c r="B23" s="155" t="s">
        <v>164</v>
      </c>
      <c r="C23" s="161" t="s">
        <v>75</v>
      </c>
      <c r="D23" s="160">
        <v>1</v>
      </c>
      <c r="E23" s="223"/>
      <c r="F23" s="55">
        <f>D23*ROUND(E23,2)</f>
        <v>0</v>
      </c>
    </row>
    <row r="24" spans="1:6" ht="13.5" thickBot="1">
      <c r="A24" s="58"/>
      <c r="B24" s="59"/>
      <c r="C24" s="60"/>
      <c r="D24" s="128"/>
      <c r="E24" s="61"/>
      <c r="F24" s="61"/>
    </row>
    <row r="25" spans="1:6">
      <c r="A25" s="45"/>
      <c r="B25" s="46"/>
    </row>
    <row r="26" spans="1:6">
      <c r="A26" s="62"/>
      <c r="B26" s="63" t="s">
        <v>167</v>
      </c>
      <c r="C26" s="64"/>
      <c r="D26" s="129"/>
      <c r="E26" s="65"/>
      <c r="F26" s="65">
        <f>SUM(F16:F24)</f>
        <v>0</v>
      </c>
    </row>
    <row r="27" spans="1:6" ht="13.5" thickBot="1">
      <c r="A27" s="66"/>
      <c r="B27" s="67"/>
      <c r="C27" s="69"/>
      <c r="D27" s="131"/>
      <c r="E27" s="70"/>
      <c r="F27" s="70"/>
    </row>
    <row r="28" spans="1:6">
      <c r="A28" s="154"/>
      <c r="B28" s="155"/>
      <c r="C28" s="156"/>
      <c r="D28" s="157"/>
      <c r="E28" s="158"/>
      <c r="F28" s="158"/>
    </row>
    <row r="29" spans="1:6">
      <c r="A29" s="154"/>
      <c r="B29" s="155"/>
      <c r="C29" s="156"/>
      <c r="D29" s="157"/>
      <c r="E29" s="158"/>
      <c r="F29" s="158"/>
    </row>
    <row r="30" spans="1:6" s="49" customFormat="1">
      <c r="A30" s="75" t="s">
        <v>153</v>
      </c>
      <c r="B30" s="51" t="s">
        <v>165</v>
      </c>
      <c r="C30" s="52"/>
      <c r="D30" s="124"/>
      <c r="E30" s="53"/>
      <c r="F30" s="53"/>
    </row>
    <row r="31" spans="1:6">
      <c r="A31" s="154"/>
      <c r="B31" s="155"/>
      <c r="C31" s="156"/>
      <c r="D31" s="157"/>
      <c r="E31" s="158"/>
      <c r="F31" s="158"/>
    </row>
    <row r="32" spans="1:6" ht="51">
      <c r="A32" s="17">
        <f>MAX(A$16:A31)+1</f>
        <v>4</v>
      </c>
      <c r="B32" s="159" t="s">
        <v>168</v>
      </c>
      <c r="C32" s="161" t="s">
        <v>70</v>
      </c>
      <c r="D32" s="160">
        <v>18</v>
      </c>
      <c r="E32" s="223"/>
      <c r="F32" s="55">
        <f>D32*ROUND(E32,2)</f>
        <v>0</v>
      </c>
    </row>
    <row r="33" spans="1:6">
      <c r="A33" s="154"/>
      <c r="B33" s="155"/>
      <c r="C33" s="156"/>
      <c r="D33" s="157"/>
      <c r="E33" s="158"/>
      <c r="F33" s="158"/>
    </row>
    <row r="34" spans="1:6">
      <c r="A34" s="154"/>
      <c r="B34" s="155"/>
      <c r="C34" s="156"/>
      <c r="D34" s="157"/>
      <c r="E34" s="158"/>
      <c r="F34" s="158"/>
    </row>
    <row r="35" spans="1:6" ht="51">
      <c r="A35" s="17">
        <f>MAX(A$16:A34)+1</f>
        <v>5</v>
      </c>
      <c r="B35" s="159" t="s">
        <v>169</v>
      </c>
      <c r="C35" s="161" t="s">
        <v>81</v>
      </c>
      <c r="D35" s="160">
        <v>16</v>
      </c>
      <c r="E35" s="223"/>
      <c r="F35" s="55">
        <f>D35*ROUND(E35,2)</f>
        <v>0</v>
      </c>
    </row>
    <row r="36" spans="1:6">
      <c r="A36" s="154"/>
      <c r="B36" s="155"/>
      <c r="C36" s="156"/>
      <c r="D36" s="157"/>
      <c r="E36" s="158"/>
      <c r="F36" s="158"/>
    </row>
    <row r="37" spans="1:6">
      <c r="A37" s="154"/>
      <c r="B37" s="155"/>
      <c r="C37" s="156"/>
      <c r="D37" s="157"/>
      <c r="E37" s="158"/>
      <c r="F37" s="158"/>
    </row>
    <row r="38" spans="1:6" ht="51">
      <c r="A38" s="17">
        <f>MAX(A$16:A37)+1</f>
        <v>6</v>
      </c>
      <c r="B38" s="159" t="s">
        <v>170</v>
      </c>
      <c r="C38" s="161" t="s">
        <v>81</v>
      </c>
      <c r="D38" s="160">
        <v>16</v>
      </c>
      <c r="E38" s="223"/>
      <c r="F38" s="55">
        <f>D38*ROUND(E38,2)</f>
        <v>0</v>
      </c>
    </row>
    <row r="39" spans="1:6">
      <c r="A39" s="154"/>
      <c r="B39" s="155"/>
      <c r="C39" s="156"/>
      <c r="D39" s="157"/>
      <c r="E39" s="158"/>
      <c r="F39" s="158"/>
    </row>
    <row r="40" spans="1:6" ht="13.5" thickBot="1">
      <c r="A40" s="58"/>
      <c r="B40" s="59"/>
      <c r="C40" s="60"/>
      <c r="D40" s="128"/>
      <c r="E40" s="61"/>
      <c r="F40" s="61"/>
    </row>
    <row r="41" spans="1:6">
      <c r="A41" s="45"/>
      <c r="B41" s="46"/>
    </row>
    <row r="42" spans="1:6">
      <c r="A42" s="62"/>
      <c r="B42" s="63" t="s">
        <v>174</v>
      </c>
      <c r="C42" s="64"/>
      <c r="D42" s="129"/>
      <c r="E42" s="65"/>
      <c r="F42" s="65">
        <f>SUM(F32:F40)</f>
        <v>0</v>
      </c>
    </row>
    <row r="43" spans="1:6" ht="13.5" thickBot="1">
      <c r="A43" s="66"/>
      <c r="B43" s="67"/>
      <c r="C43" s="69"/>
      <c r="D43" s="131"/>
      <c r="E43" s="70"/>
      <c r="F43" s="70"/>
    </row>
    <row r="44" spans="1:6">
      <c r="A44" s="154"/>
      <c r="B44" s="155"/>
      <c r="C44" s="156"/>
      <c r="D44" s="157"/>
      <c r="E44" s="158"/>
      <c r="F44" s="158"/>
    </row>
    <row r="45" spans="1:6" s="49" customFormat="1">
      <c r="A45" s="132"/>
      <c r="B45" s="46"/>
      <c r="C45" s="47"/>
      <c r="D45" s="123"/>
      <c r="E45" s="48"/>
      <c r="F45" s="48"/>
    </row>
    <row r="46" spans="1:6" s="49" customFormat="1">
      <c r="A46" s="75" t="s">
        <v>154</v>
      </c>
      <c r="B46" s="51" t="s">
        <v>79</v>
      </c>
      <c r="C46" s="52"/>
      <c r="D46" s="124"/>
      <c r="E46" s="53"/>
      <c r="F46" s="53"/>
    </row>
    <row r="47" spans="1:6" ht="15">
      <c r="B47" s="163"/>
      <c r="C47" s="24"/>
    </row>
    <row r="48" spans="1:6" ht="38.25">
      <c r="A48" s="17">
        <f>MAX(A$16:A47)+1</f>
        <v>7</v>
      </c>
      <c r="B48" s="162" t="s">
        <v>175</v>
      </c>
      <c r="C48" s="24" t="s">
        <v>80</v>
      </c>
      <c r="D48" s="122">
        <v>1.5</v>
      </c>
      <c r="E48" s="223"/>
      <c r="F48" s="55">
        <f>D48*ROUND(E48,2)</f>
        <v>0</v>
      </c>
    </row>
    <row r="49" spans="1:6" s="79" customFormat="1" ht="15">
      <c r="A49" s="76"/>
      <c r="B49" s="163"/>
      <c r="C49" s="24"/>
      <c r="D49" s="125"/>
      <c r="E49" s="77"/>
      <c r="F49" s="78"/>
    </row>
    <row r="50" spans="1:6" ht="15">
      <c r="B50" s="163"/>
      <c r="C50" s="24"/>
    </row>
    <row r="51" spans="1:6" ht="25.5">
      <c r="A51" s="17">
        <f>MAX(A$16:A50)+1</f>
        <v>8</v>
      </c>
      <c r="B51" s="162" t="s">
        <v>171</v>
      </c>
      <c r="C51" s="24" t="s">
        <v>81</v>
      </c>
      <c r="D51" s="122">
        <v>32</v>
      </c>
      <c r="E51" s="223"/>
      <c r="F51" s="55">
        <f>D51*ROUND(E51,2)</f>
        <v>0</v>
      </c>
    </row>
    <row r="52" spans="1:6" ht="15">
      <c r="B52" s="163"/>
      <c r="C52" s="24"/>
    </row>
    <row r="53" spans="1:6" ht="15">
      <c r="B53" s="163"/>
      <c r="C53" s="24"/>
    </row>
    <row r="54" spans="1:6" ht="38.25">
      <c r="A54" s="17">
        <f>MAX(A$16:A53)+1</f>
        <v>9</v>
      </c>
      <c r="B54" s="162" t="s">
        <v>172</v>
      </c>
      <c r="C54" s="24" t="s">
        <v>80</v>
      </c>
      <c r="D54" s="122">
        <v>2</v>
      </c>
      <c r="E54" s="223"/>
      <c r="F54" s="55">
        <f>D54*ROUND(E54,2)</f>
        <v>0</v>
      </c>
    </row>
    <row r="55" spans="1:6" ht="15">
      <c r="B55" s="163"/>
    </row>
    <row r="56" spans="1:6" s="82" customFormat="1" ht="15">
      <c r="A56" s="17"/>
      <c r="B56" s="163"/>
      <c r="C56" s="24"/>
      <c r="D56" s="126"/>
      <c r="E56" s="81"/>
      <c r="F56" s="55"/>
    </row>
    <row r="57" spans="1:6" s="84" customFormat="1" ht="25.5">
      <c r="A57" s="17">
        <f>MAX(A$16:A56)+1</f>
        <v>10</v>
      </c>
      <c r="B57" s="164" t="s">
        <v>173</v>
      </c>
      <c r="C57" s="83" t="s">
        <v>81</v>
      </c>
      <c r="D57" s="127">
        <v>150</v>
      </c>
      <c r="E57" s="224"/>
      <c r="F57" s="55">
        <f>D57*ROUND(E57,2)</f>
        <v>0</v>
      </c>
    </row>
    <row r="58" spans="1:6" ht="13.5" thickBot="1">
      <c r="A58" s="58"/>
      <c r="B58" s="59"/>
      <c r="C58" s="60"/>
      <c r="D58" s="128"/>
      <c r="E58" s="61"/>
      <c r="F58" s="61"/>
    </row>
    <row r="59" spans="1:6">
      <c r="A59" s="45"/>
      <c r="B59" s="46"/>
    </row>
    <row r="60" spans="1:6">
      <c r="A60" s="62"/>
      <c r="B60" s="63" t="s">
        <v>166</v>
      </c>
      <c r="C60" s="64"/>
      <c r="D60" s="129"/>
      <c r="E60" s="65"/>
      <c r="F60" s="65">
        <f>SUM(F47:F57)</f>
        <v>0</v>
      </c>
    </row>
    <row r="61" spans="1:6" ht="13.5" thickBot="1">
      <c r="A61" s="66"/>
      <c r="B61" s="67"/>
      <c r="C61" s="69"/>
      <c r="D61" s="131"/>
      <c r="E61" s="70"/>
      <c r="F61" s="70"/>
    </row>
    <row r="62" spans="1:6">
      <c r="A62" s="134"/>
      <c r="B62" s="135"/>
      <c r="C62" s="136"/>
      <c r="D62" s="137"/>
      <c r="E62" s="138"/>
      <c r="F62" s="138"/>
    </row>
    <row r="63" spans="1:6">
      <c r="B63" s="71"/>
      <c r="C63" s="72"/>
      <c r="D63" s="130"/>
    </row>
    <row r="64" spans="1:6" s="49" customFormat="1">
      <c r="A64" s="75" t="s">
        <v>155</v>
      </c>
      <c r="B64" s="51" t="s">
        <v>82</v>
      </c>
      <c r="C64" s="52"/>
      <c r="D64" s="124"/>
      <c r="E64" s="53"/>
      <c r="F64" s="53"/>
    </row>
    <row r="66" spans="1:6" ht="27" customHeight="1">
      <c r="A66" s="17">
        <f>MAX(A$46:A65)+1</f>
        <v>11</v>
      </c>
      <c r="B66" s="164" t="s">
        <v>176</v>
      </c>
      <c r="C66" s="12" t="s">
        <v>80</v>
      </c>
      <c r="D66" s="122">
        <v>0.75</v>
      </c>
      <c r="E66" s="223"/>
      <c r="F66" s="55">
        <f>D66*ROUND(E66,2)</f>
        <v>0</v>
      </c>
    </row>
    <row r="67" spans="1:6" ht="15">
      <c r="B67" s="165"/>
      <c r="C67" s="12"/>
    </row>
    <row r="68" spans="1:6" ht="15">
      <c r="B68" s="165"/>
      <c r="C68" s="12"/>
    </row>
    <row r="69" spans="1:6" ht="38.25">
      <c r="A69" s="17">
        <f>MAX(A$46:A68)+1</f>
        <v>12</v>
      </c>
      <c r="B69" s="164" t="s">
        <v>368</v>
      </c>
      <c r="C69" s="12" t="s">
        <v>80</v>
      </c>
      <c r="D69" s="122">
        <v>1.1000000000000001</v>
      </c>
      <c r="E69" s="223"/>
      <c r="F69" s="55">
        <f>D69*ROUND(E69,2)</f>
        <v>0</v>
      </c>
    </row>
    <row r="70" spans="1:6" ht="15">
      <c r="B70" s="165"/>
      <c r="C70" s="12"/>
    </row>
    <row r="71" spans="1:6" ht="15">
      <c r="B71" s="165"/>
      <c r="C71" s="12"/>
    </row>
    <row r="72" spans="1:6" ht="25.5">
      <c r="A72" s="17">
        <f>MAX(A$46:A71)+1</f>
        <v>13</v>
      </c>
      <c r="B72" s="164" t="s">
        <v>177</v>
      </c>
      <c r="C72" s="12" t="s">
        <v>73</v>
      </c>
      <c r="D72" s="122">
        <v>100</v>
      </c>
      <c r="E72" s="223"/>
      <c r="F72" s="55">
        <f>D72*ROUND(E72,2)</f>
        <v>0</v>
      </c>
    </row>
    <row r="73" spans="1:6" ht="13.5" thickBot="1">
      <c r="A73" s="58"/>
      <c r="B73" s="59"/>
      <c r="C73" s="60"/>
      <c r="D73" s="128"/>
      <c r="E73" s="61"/>
      <c r="F73" s="61"/>
    </row>
    <row r="74" spans="1:6">
      <c r="A74" s="45"/>
      <c r="B74" s="46"/>
    </row>
    <row r="75" spans="1:6">
      <c r="A75" s="62"/>
      <c r="B75" s="63" t="s">
        <v>146</v>
      </c>
      <c r="C75" s="64"/>
      <c r="D75" s="129"/>
      <c r="E75" s="65"/>
      <c r="F75" s="65">
        <f>SUM(F66:F72)</f>
        <v>0</v>
      </c>
    </row>
    <row r="76" spans="1:6" ht="13.5" thickBot="1">
      <c r="A76" s="66"/>
      <c r="B76" s="67"/>
      <c r="C76" s="69"/>
      <c r="D76" s="131"/>
      <c r="E76" s="70"/>
      <c r="F76" s="70"/>
    </row>
    <row r="77" spans="1:6">
      <c r="B77" s="71"/>
      <c r="C77" s="72"/>
      <c r="D77" s="130"/>
    </row>
    <row r="79" spans="1:6" s="49" customFormat="1">
      <c r="A79" s="75" t="s">
        <v>160</v>
      </c>
      <c r="B79" s="51" t="s">
        <v>83</v>
      </c>
      <c r="C79" s="52"/>
      <c r="D79" s="124"/>
      <c r="E79" s="53"/>
      <c r="F79" s="53"/>
    </row>
    <row r="81" spans="1:6" ht="38.25">
      <c r="A81" s="17">
        <f>MAX(A$46:A80)+1</f>
        <v>14</v>
      </c>
      <c r="B81" s="166" t="s">
        <v>178</v>
      </c>
      <c r="C81" s="12" t="s">
        <v>81</v>
      </c>
      <c r="D81" s="122">
        <v>12</v>
      </c>
      <c r="E81" s="223"/>
      <c r="F81" s="55">
        <f>D81*ROUND(E81,2)</f>
        <v>0</v>
      </c>
    </row>
    <row r="82" spans="1:6" ht="13.5" thickBot="1">
      <c r="A82" s="58"/>
      <c r="B82" s="59"/>
      <c r="C82" s="60"/>
      <c r="D82" s="128"/>
      <c r="E82" s="61"/>
      <c r="F82" s="61"/>
    </row>
    <row r="83" spans="1:6">
      <c r="A83" s="45"/>
      <c r="B83" s="46"/>
    </row>
    <row r="84" spans="1:6">
      <c r="A84" s="62"/>
      <c r="B84" s="63" t="s">
        <v>147</v>
      </c>
      <c r="C84" s="64"/>
      <c r="D84" s="129"/>
      <c r="E84" s="65"/>
      <c r="F84" s="65">
        <f>SUM(F81:F81)</f>
        <v>0</v>
      </c>
    </row>
    <row r="85" spans="1:6" ht="13.5" thickBot="1">
      <c r="A85" s="66"/>
      <c r="B85" s="67"/>
      <c r="C85" s="69"/>
      <c r="D85" s="131"/>
      <c r="E85" s="70"/>
      <c r="F85" s="70"/>
    </row>
    <row r="86" spans="1:6">
      <c r="B86" s="71"/>
      <c r="C86" s="72"/>
      <c r="D86" s="130"/>
    </row>
    <row r="88" spans="1:6" s="49" customFormat="1">
      <c r="A88" s="75" t="s">
        <v>459</v>
      </c>
      <c r="B88" s="51" t="s">
        <v>84</v>
      </c>
      <c r="C88" s="52"/>
      <c r="D88" s="124"/>
      <c r="E88" s="53"/>
      <c r="F88" s="53"/>
    </row>
    <row r="90" spans="1:6" ht="51">
      <c r="A90" s="17">
        <f>MAX(A$46:A89)+1</f>
        <v>15</v>
      </c>
      <c r="B90" s="85" t="s">
        <v>179</v>
      </c>
      <c r="C90" s="19" t="s">
        <v>46</v>
      </c>
      <c r="D90" s="122">
        <v>22</v>
      </c>
      <c r="E90" s="223"/>
      <c r="F90" s="55">
        <f>D90*ROUND(E90,2)</f>
        <v>0</v>
      </c>
    </row>
    <row r="91" spans="1:6">
      <c r="B91" s="85"/>
      <c r="C91" s="19"/>
    </row>
    <row r="93" spans="1:6" ht="51">
      <c r="A93" s="17">
        <f>MAX(A$46:A92)+1</f>
        <v>16</v>
      </c>
      <c r="B93" s="85" t="s">
        <v>359</v>
      </c>
      <c r="C93" s="204" t="s">
        <v>70</v>
      </c>
      <c r="D93" s="122">
        <v>12</v>
      </c>
      <c r="E93" s="223"/>
      <c r="F93" s="55">
        <f>D93*ROUND(E93,2)</f>
        <v>0</v>
      </c>
    </row>
    <row r="94" spans="1:6">
      <c r="B94" s="85"/>
      <c r="C94" s="19"/>
    </row>
    <row r="95" spans="1:6">
      <c r="B95" s="85"/>
      <c r="C95" s="19"/>
    </row>
    <row r="96" spans="1:6" ht="38.25">
      <c r="A96" s="17">
        <f>MAX(A$46:A95)+1</f>
        <v>17</v>
      </c>
      <c r="B96" s="85" t="s">
        <v>85</v>
      </c>
      <c r="C96" s="19" t="s">
        <v>81</v>
      </c>
      <c r="D96" s="122">
        <v>50</v>
      </c>
      <c r="E96" s="223"/>
      <c r="F96" s="55">
        <f>D96*ROUND(E96,2)</f>
        <v>0</v>
      </c>
    </row>
    <row r="97" spans="1:6">
      <c r="B97" s="85"/>
      <c r="C97" s="19"/>
    </row>
    <row r="98" spans="1:6">
      <c r="B98" s="85"/>
      <c r="C98" s="19"/>
    </row>
    <row r="99" spans="1:6" ht="76.5">
      <c r="A99" s="17">
        <f>MAX(A$46:A98)+1</f>
        <v>18</v>
      </c>
      <c r="B99" s="85" t="s">
        <v>86</v>
      </c>
      <c r="C99" s="19" t="s">
        <v>74</v>
      </c>
      <c r="D99" s="122">
        <v>5</v>
      </c>
      <c r="E99" s="223"/>
      <c r="F99" s="55">
        <f>D99*ROUND(E99,2)</f>
        <v>0</v>
      </c>
    </row>
    <row r="100" spans="1:6">
      <c r="B100" s="85"/>
      <c r="C100" s="19"/>
    </row>
    <row r="101" spans="1:6">
      <c r="B101" s="85"/>
      <c r="C101" s="19"/>
    </row>
    <row r="102" spans="1:6" ht="102">
      <c r="A102" s="17">
        <f>MAX(A$46:A101)+1</f>
        <v>19</v>
      </c>
      <c r="B102" s="85" t="s">
        <v>87</v>
      </c>
      <c r="C102" s="19" t="s">
        <v>80</v>
      </c>
      <c r="D102" s="122">
        <v>1</v>
      </c>
      <c r="E102" s="223"/>
      <c r="F102" s="55">
        <f>D102*ROUND(E102,2)</f>
        <v>0</v>
      </c>
    </row>
    <row r="103" spans="1:6">
      <c r="B103" s="85"/>
      <c r="C103" s="19"/>
    </row>
    <row r="104" spans="1:6">
      <c r="B104" s="85"/>
      <c r="C104" s="19"/>
    </row>
    <row r="105" spans="1:6" ht="38.25">
      <c r="A105" s="17">
        <f>MAX(A$46:A104)+1</f>
        <v>20</v>
      </c>
      <c r="B105" s="85" t="s">
        <v>180</v>
      </c>
      <c r="C105" s="19" t="s">
        <v>81</v>
      </c>
      <c r="D105" s="122">
        <v>25</v>
      </c>
      <c r="E105" s="223"/>
      <c r="F105" s="55">
        <f>D105*ROUND(E105,2)</f>
        <v>0</v>
      </c>
    </row>
    <row r="106" spans="1:6">
      <c r="B106" s="85"/>
      <c r="C106" s="19"/>
    </row>
    <row r="107" spans="1:6" ht="13.5" thickBot="1">
      <c r="A107" s="58"/>
      <c r="B107" s="59"/>
      <c r="C107" s="60"/>
      <c r="D107" s="128"/>
      <c r="E107" s="61"/>
      <c r="F107" s="61"/>
    </row>
    <row r="108" spans="1:6">
      <c r="A108" s="45"/>
      <c r="B108" s="46"/>
    </row>
    <row r="109" spans="1:6">
      <c r="A109" s="62"/>
      <c r="B109" s="63" t="s">
        <v>148</v>
      </c>
      <c r="C109" s="64"/>
      <c r="D109" s="129"/>
      <c r="E109" s="65"/>
      <c r="F109" s="65">
        <f>SUM(F90:F105)</f>
        <v>0</v>
      </c>
    </row>
    <row r="110" spans="1:6" ht="13.5" thickBot="1">
      <c r="A110" s="66"/>
      <c r="B110" s="67"/>
      <c r="C110" s="69"/>
      <c r="D110" s="131"/>
      <c r="E110" s="70"/>
      <c r="F110" s="70"/>
    </row>
    <row r="111" spans="1:6">
      <c r="B111" s="71"/>
      <c r="C111" s="72"/>
      <c r="D111" s="130"/>
    </row>
    <row r="318" spans="1:6" s="74" customFormat="1">
      <c r="A318" s="17"/>
      <c r="B318" s="54"/>
      <c r="C318" s="35"/>
      <c r="D318" s="122"/>
      <c r="E318" s="55"/>
      <c r="F318" s="55"/>
    </row>
    <row r="334" spans="1:6" s="49" customFormat="1">
      <c r="A334" s="17"/>
      <c r="B334" s="54"/>
      <c r="C334" s="35"/>
      <c r="D334" s="122"/>
      <c r="E334" s="55"/>
      <c r="F334" s="55"/>
    </row>
  </sheetData>
  <sheetProtection algorithmName="SHA-512" hashValue="3RW85LehEsS/BRPmo6rrIeSqb4kalWTeK1+9IoE6/AIMTuvfCxr4vtuiSAsaja+oCNREHutxnd2c+daEjSQkUA==" saltValue="O++mOGHZWre0mIMr4LaYRg==" spinCount="100000" sheet="1" objects="1" scenarios="1" selectLockedCells="1"/>
  <protectedRanges>
    <protectedRange sqref="C57" name="Obseg1"/>
  </protectedRanges>
  <pageMargins left="1.1811023622047243" right="0.39370078740157483" top="1.1811023622047243" bottom="0.74803149606299213" header="0.31496062992125984" footer="0.31496062992125984"/>
  <pageSetup paperSize="9" orientation="portrait" r:id="rId1"/>
  <headerFooter>
    <oddFooter>&amp;R&amp;8&amp;A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B23A-8AB3-4122-97D1-74593AD80020}">
  <sheetPr>
    <pageSetUpPr autoPageBreaks="0"/>
  </sheetPr>
  <dimension ref="A1:F244"/>
  <sheetViews>
    <sheetView view="pageBreakPreview" zoomScaleNormal="100" zoomScaleSheetLayoutView="100" workbookViewId="0">
      <selection activeCell="E11" sqref="E11"/>
    </sheetView>
  </sheetViews>
  <sheetFormatPr defaultColWidth="8.42578125" defaultRowHeight="12.75"/>
  <cols>
    <col min="1" max="1" width="4.7109375" style="17" customWidth="1"/>
    <col min="2" max="2" width="37.5703125" style="54" customWidth="1"/>
    <col min="3" max="3" width="8.7109375" style="35" customWidth="1"/>
    <col min="4" max="4" width="8.7109375" style="122" customWidth="1"/>
    <col min="5" max="6" width="12.5703125" style="55" customWidth="1"/>
    <col min="7" max="16384" width="8.42578125" style="36"/>
  </cols>
  <sheetData>
    <row r="1" spans="1:6" ht="25.5">
      <c r="A1" s="40" t="s">
        <v>3</v>
      </c>
      <c r="B1" s="41" t="s">
        <v>0</v>
      </c>
      <c r="C1" s="42" t="s">
        <v>2</v>
      </c>
      <c r="D1" s="121" t="s">
        <v>1</v>
      </c>
      <c r="E1" s="43" t="s">
        <v>76</v>
      </c>
      <c r="F1" s="44" t="s">
        <v>77</v>
      </c>
    </row>
    <row r="3" spans="1:6" s="49" customFormat="1">
      <c r="A3" s="120" t="s">
        <v>144</v>
      </c>
      <c r="B3" s="46" t="s">
        <v>88</v>
      </c>
      <c r="C3" s="47"/>
      <c r="D3" s="123"/>
      <c r="E3" s="48"/>
      <c r="F3" s="48"/>
    </row>
    <row r="4" spans="1:6" s="49" customFormat="1">
      <c r="A4" s="50" t="s">
        <v>145</v>
      </c>
      <c r="B4" s="51" t="s">
        <v>89</v>
      </c>
      <c r="C4" s="52"/>
      <c r="D4" s="124"/>
      <c r="E4" s="53"/>
      <c r="F4" s="53"/>
    </row>
    <row r="6" spans="1:6" ht="25.5">
      <c r="A6" s="17">
        <f>MAX(A$4:A5)+1</f>
        <v>1</v>
      </c>
      <c r="B6" s="56" t="s">
        <v>90</v>
      </c>
      <c r="C6" s="24" t="s">
        <v>70</v>
      </c>
      <c r="D6" s="122">
        <v>11</v>
      </c>
      <c r="E6" s="223"/>
      <c r="F6" s="55">
        <f>D6*ROUND(E6,2)</f>
        <v>0</v>
      </c>
    </row>
    <row r="7" spans="1:6" ht="51">
      <c r="B7" s="54" t="s">
        <v>91</v>
      </c>
      <c r="C7" s="24"/>
    </row>
    <row r="8" spans="1:6" ht="38.25">
      <c r="B8" s="54" t="s">
        <v>92</v>
      </c>
      <c r="C8" s="24"/>
    </row>
    <row r="9" spans="1:6">
      <c r="C9" s="24"/>
    </row>
    <row r="10" spans="1:6">
      <c r="C10" s="24"/>
    </row>
    <row r="11" spans="1:6" ht="63.75">
      <c r="A11" s="17">
        <f>MAX(A$4:A8)+1</f>
        <v>2</v>
      </c>
      <c r="B11" s="57" t="s">
        <v>127</v>
      </c>
      <c r="C11" s="24" t="s">
        <v>46</v>
      </c>
      <c r="D11" s="122">
        <v>2</v>
      </c>
      <c r="E11" s="223"/>
      <c r="F11" s="55">
        <f>D11*ROUND(E11,2)</f>
        <v>0</v>
      </c>
    </row>
    <row r="12" spans="1:6">
      <c r="C12" s="24"/>
    </row>
    <row r="13" spans="1:6" ht="13.5" thickBot="1">
      <c r="A13" s="58"/>
      <c r="B13" s="59"/>
      <c r="C13" s="60"/>
      <c r="D13" s="128"/>
      <c r="E13" s="61"/>
      <c r="F13" s="61"/>
    </row>
    <row r="14" spans="1:6">
      <c r="A14" s="45"/>
      <c r="B14" s="46"/>
    </row>
    <row r="15" spans="1:6">
      <c r="A15" s="62"/>
      <c r="B15" s="63" t="s">
        <v>143</v>
      </c>
      <c r="C15" s="64"/>
      <c r="D15" s="129"/>
      <c r="E15" s="65"/>
      <c r="F15" s="65">
        <f>SUM(F6:F11)</f>
        <v>0</v>
      </c>
    </row>
    <row r="16" spans="1:6" ht="13.5" thickBot="1">
      <c r="A16" s="66"/>
      <c r="B16" s="67"/>
      <c r="C16" s="69"/>
      <c r="D16" s="131"/>
      <c r="E16" s="70"/>
      <c r="F16" s="70"/>
    </row>
    <row r="17" spans="2:4">
      <c r="B17" s="71"/>
      <c r="C17" s="72"/>
      <c r="D17" s="130"/>
    </row>
    <row r="228" spans="1:6" s="74" customFormat="1">
      <c r="A228" s="17"/>
      <c r="B228" s="54"/>
      <c r="C228" s="35"/>
      <c r="D228" s="122"/>
      <c r="E228" s="55"/>
      <c r="F228" s="55"/>
    </row>
    <row r="244" spans="1:6" s="49" customFormat="1">
      <c r="A244" s="17"/>
      <c r="B244" s="54"/>
      <c r="C244" s="35"/>
      <c r="D244" s="122"/>
      <c r="E244" s="55"/>
      <c r="F244" s="55"/>
    </row>
  </sheetData>
  <sheetProtection algorithmName="SHA-512" hashValue="I14Vqgcfdpoo1OokR3HMqAkxOmVsKHJIAF4Av3yUN+nOy4trxuK4/3SdJQCKOkeqvxA1spmyfisYDVYJ90ZpJA==" saltValue="LBYJbJFtYGR3kh9uzdsU7Q==" spinCount="100000" sheet="1" objects="1" scenarios="1" selectLockedCells="1"/>
  <pageMargins left="1.1811023622047243" right="0.39370078740157483" top="1.1811023622047243" bottom="0.74803149606299213" header="0.31496062992125984" footer="0.31496062992125984"/>
  <pageSetup paperSize="9" orientation="portrait" r:id="rId1"/>
  <headerFooter>
    <oddFooter>&amp;R&amp;8&amp;A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B152-312D-4741-BC24-F16366335F86}">
  <dimension ref="A1:D55"/>
  <sheetViews>
    <sheetView tabSelected="1" view="pageBreakPreview" topLeftCell="A16" zoomScaleNormal="100" zoomScaleSheetLayoutView="100" workbookViewId="0">
      <selection activeCell="B2" sqref="B2"/>
    </sheetView>
  </sheetViews>
  <sheetFormatPr defaultColWidth="9.140625" defaultRowHeight="12.75"/>
  <cols>
    <col min="1" max="1" width="4.140625" style="115" bestFit="1" customWidth="1"/>
    <col min="2" max="2" width="80.7109375" style="95" customWidth="1"/>
    <col min="3" max="16384" width="9.140625" style="90"/>
  </cols>
  <sheetData>
    <row r="1" spans="2:2">
      <c r="B1" s="71" t="s">
        <v>456</v>
      </c>
    </row>
    <row r="2" spans="2:2">
      <c r="B2" s="71"/>
    </row>
    <row r="3" spans="2:2">
      <c r="B3" s="95" t="s">
        <v>373</v>
      </c>
    </row>
    <row r="4" spans="2:2" ht="25.5">
      <c r="B4" s="95" t="s">
        <v>374</v>
      </c>
    </row>
    <row r="5" spans="2:2" ht="25.5">
      <c r="B5" s="95" t="s">
        <v>9</v>
      </c>
    </row>
    <row r="6" spans="2:2" ht="38.25">
      <c r="B6" s="95" t="s">
        <v>375</v>
      </c>
    </row>
    <row r="7" spans="2:2" ht="38.25">
      <c r="B7" s="95" t="s">
        <v>376</v>
      </c>
    </row>
    <row r="8" spans="2:2" ht="51">
      <c r="B8" s="95" t="s">
        <v>377</v>
      </c>
    </row>
    <row r="9" spans="2:2" ht="25.5">
      <c r="B9" s="95" t="s">
        <v>69</v>
      </c>
    </row>
    <row r="10" spans="2:2" ht="38.25">
      <c r="B10" s="95" t="s">
        <v>11</v>
      </c>
    </row>
    <row r="11" spans="2:2" ht="38.25">
      <c r="B11" s="95" t="s">
        <v>12</v>
      </c>
    </row>
    <row r="12" spans="2:2" ht="25.5">
      <c r="B12" s="95" t="s">
        <v>378</v>
      </c>
    </row>
    <row r="13" spans="2:2" ht="25.5">
      <c r="B13" s="95" t="s">
        <v>14</v>
      </c>
    </row>
    <row r="14" spans="2:2" ht="25.5">
      <c r="B14" s="95" t="s">
        <v>379</v>
      </c>
    </row>
    <row r="15" spans="2:2" ht="38.25">
      <c r="B15" s="95" t="s">
        <v>380</v>
      </c>
    </row>
    <row r="16" spans="2:2" ht="51">
      <c r="B16" s="95" t="s">
        <v>381</v>
      </c>
    </row>
    <row r="17" spans="1:2" ht="51">
      <c r="B17" s="95" t="s">
        <v>382</v>
      </c>
    </row>
    <row r="18" spans="1:2">
      <c r="B18" s="95" t="s">
        <v>383</v>
      </c>
    </row>
    <row r="19" spans="1:2" ht="191.25">
      <c r="B19" s="95" t="s">
        <v>384</v>
      </c>
    </row>
    <row r="20" spans="1:2" ht="114.75">
      <c r="B20" s="95" t="s">
        <v>385</v>
      </c>
    </row>
    <row r="21" spans="1:2" ht="51">
      <c r="B21" s="95" t="s">
        <v>18</v>
      </c>
    </row>
    <row r="22" spans="1:2" ht="102">
      <c r="B22" s="95" t="s">
        <v>386</v>
      </c>
    </row>
    <row r="23" spans="1:2">
      <c r="B23" s="116"/>
    </row>
    <row r="24" spans="1:2">
      <c r="B24" s="71" t="s">
        <v>20</v>
      </c>
    </row>
    <row r="25" spans="1:2">
      <c r="B25" s="71"/>
    </row>
    <row r="26" spans="1:2">
      <c r="A26" s="115" t="s">
        <v>21</v>
      </c>
      <c r="B26" s="95" t="s">
        <v>387</v>
      </c>
    </row>
    <row r="27" spans="1:2">
      <c r="A27" s="115" t="s">
        <v>21</v>
      </c>
      <c r="B27" s="95" t="s">
        <v>388</v>
      </c>
    </row>
    <row r="28" spans="1:2">
      <c r="A28" s="115" t="s">
        <v>21</v>
      </c>
      <c r="B28" s="95" t="s">
        <v>23</v>
      </c>
    </row>
    <row r="29" spans="1:2">
      <c r="A29" s="115" t="s">
        <v>21</v>
      </c>
      <c r="B29" s="95" t="s">
        <v>24</v>
      </c>
    </row>
    <row r="30" spans="1:2">
      <c r="A30" s="115" t="s">
        <v>21</v>
      </c>
      <c r="B30" s="95" t="s">
        <v>389</v>
      </c>
    </row>
    <row r="31" spans="1:2" ht="25.5">
      <c r="A31" s="115" t="s">
        <v>21</v>
      </c>
      <c r="B31" s="95" t="s">
        <v>26</v>
      </c>
    </row>
    <row r="32" spans="1:2">
      <c r="A32" s="115" t="s">
        <v>21</v>
      </c>
      <c r="B32" s="95" t="s">
        <v>27</v>
      </c>
    </row>
    <row r="33" spans="1:2">
      <c r="A33" s="115" t="s">
        <v>21</v>
      </c>
      <c r="B33" s="95" t="s">
        <v>390</v>
      </c>
    </row>
    <row r="34" spans="1:2">
      <c r="A34" s="115" t="s">
        <v>21</v>
      </c>
      <c r="B34" s="95" t="s">
        <v>28</v>
      </c>
    </row>
    <row r="35" spans="1:2">
      <c r="A35" s="115" t="s">
        <v>21</v>
      </c>
      <c r="B35" s="95" t="s">
        <v>29</v>
      </c>
    </row>
    <row r="36" spans="1:2" ht="38.25">
      <c r="A36" s="115" t="s">
        <v>21</v>
      </c>
      <c r="B36" s="95" t="s">
        <v>391</v>
      </c>
    </row>
    <row r="37" spans="1:2">
      <c r="A37" s="115" t="s">
        <v>21</v>
      </c>
      <c r="B37" s="95" t="s">
        <v>30</v>
      </c>
    </row>
    <row r="38" spans="1:2">
      <c r="A38" s="115" t="s">
        <v>21</v>
      </c>
      <c r="B38" s="95" t="s">
        <v>31</v>
      </c>
    </row>
    <row r="39" spans="1:2">
      <c r="A39" s="115" t="s">
        <v>21</v>
      </c>
      <c r="B39" s="95" t="s">
        <v>392</v>
      </c>
    </row>
    <row r="40" spans="1:2" ht="25.5">
      <c r="A40" s="115" t="s">
        <v>21</v>
      </c>
      <c r="B40" s="95" t="s">
        <v>393</v>
      </c>
    </row>
    <row r="41" spans="1:2">
      <c r="A41" s="115" t="s">
        <v>21</v>
      </c>
      <c r="B41" s="95" t="s">
        <v>394</v>
      </c>
    </row>
    <row r="42" spans="1:2">
      <c r="A42" s="115" t="s">
        <v>21</v>
      </c>
      <c r="B42" s="95" t="s">
        <v>33</v>
      </c>
    </row>
    <row r="43" spans="1:2">
      <c r="A43" s="115" t="s">
        <v>21</v>
      </c>
      <c r="B43" s="95" t="s">
        <v>34</v>
      </c>
    </row>
    <row r="44" spans="1:2">
      <c r="A44" s="115" t="s">
        <v>21</v>
      </c>
      <c r="B44" s="95" t="s">
        <v>35</v>
      </c>
    </row>
    <row r="45" spans="1:2">
      <c r="A45" s="115" t="s">
        <v>21</v>
      </c>
      <c r="B45" s="95" t="s">
        <v>36</v>
      </c>
    </row>
    <row r="46" spans="1:2">
      <c r="A46" s="115" t="s">
        <v>21</v>
      </c>
      <c r="B46" s="95" t="s">
        <v>37</v>
      </c>
    </row>
    <row r="47" spans="1:2">
      <c r="A47" s="115" t="s">
        <v>21</v>
      </c>
      <c r="B47" s="95" t="s">
        <v>395</v>
      </c>
    </row>
    <row r="48" spans="1:2">
      <c r="A48" s="115" t="s">
        <v>21</v>
      </c>
      <c r="B48" s="95" t="s">
        <v>38</v>
      </c>
    </row>
    <row r="49" spans="1:4" ht="25.5">
      <c r="A49" s="115" t="s">
        <v>21</v>
      </c>
      <c r="B49" s="95" t="s">
        <v>39</v>
      </c>
    </row>
    <row r="50" spans="1:4">
      <c r="A50" s="115" t="s">
        <v>21</v>
      </c>
      <c r="B50" s="95" t="s">
        <v>396</v>
      </c>
    </row>
    <row r="51" spans="1:4">
      <c r="A51" s="115" t="s">
        <v>21</v>
      </c>
      <c r="B51" s="95" t="s">
        <v>397</v>
      </c>
    </row>
    <row r="52" spans="1:4">
      <c r="A52" s="115" t="s">
        <v>21</v>
      </c>
      <c r="B52" s="95" t="s">
        <v>398</v>
      </c>
    </row>
    <row r="53" spans="1:4" ht="38.25">
      <c r="B53" s="95" t="s">
        <v>399</v>
      </c>
    </row>
    <row r="54" spans="1:4" s="206" customFormat="1" ht="89.25">
      <c r="A54" s="115" t="s">
        <v>21</v>
      </c>
      <c r="B54" s="71" t="s">
        <v>400</v>
      </c>
      <c r="C54" s="205"/>
      <c r="D54" s="205"/>
    </row>
    <row r="55" spans="1:4" s="206" customFormat="1" ht="38.25">
      <c r="A55" s="115" t="s">
        <v>21</v>
      </c>
      <c r="B55" s="71" t="s">
        <v>401</v>
      </c>
      <c r="C55" s="205"/>
      <c r="D55" s="205"/>
    </row>
  </sheetData>
  <sheetProtection algorithmName="SHA-512" hashValue="VkhrbPMUP/S8Huy2LZd5nzvWfs26zCTGRhljl7vAS9D7L32cBEn7kglVdXUn1iKwk86xlaoR0ShZmmlSEmddmQ==" saltValue="XODa6L98pEMhhO0RmZ0DDg==" spinCount="100000" sheet="1" objects="1" scenarios="1"/>
  <pageMargins left="1.1811023622047245" right="0.39370078740157483" top="0.78740157480314965" bottom="0.78740157480314965" header="0" footer="0.19685039370078741"/>
  <pageSetup paperSize="9" orientation="portrait" useFirstPageNumber="1" r:id="rId1"/>
  <headerFooter>
    <oddFooter>&amp;R&amp;8 &amp;A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623B-F64A-4228-A13C-1AF93D8C4644}">
  <sheetPr>
    <pageSetUpPr autoPageBreaks="0"/>
  </sheetPr>
  <dimension ref="A2:F316"/>
  <sheetViews>
    <sheetView view="pageBreakPreview" topLeftCell="A85" zoomScaleNormal="100" zoomScaleSheetLayoutView="100" workbookViewId="0">
      <selection activeCell="E88" sqref="E88"/>
    </sheetView>
  </sheetViews>
  <sheetFormatPr defaultColWidth="8.42578125" defaultRowHeight="12.75"/>
  <cols>
    <col min="1" max="1" width="4.7109375" style="17" customWidth="1"/>
    <col min="2" max="2" width="37.5703125" style="54" customWidth="1"/>
    <col min="3" max="3" width="8.7109375" style="35" customWidth="1"/>
    <col min="4" max="4" width="8.7109375" style="122" customWidth="1"/>
    <col min="5" max="6" width="12.5703125" style="55" customWidth="1"/>
    <col min="7" max="16384" width="8.42578125" style="36"/>
  </cols>
  <sheetData>
    <row r="2" spans="1:6" s="49" customFormat="1">
      <c r="A2" s="45" t="s">
        <v>141</v>
      </c>
      <c r="B2" s="46" t="s">
        <v>402</v>
      </c>
      <c r="C2" s="47"/>
      <c r="D2" s="123"/>
      <c r="E2" s="48"/>
      <c r="F2" s="48"/>
    </row>
    <row r="3" spans="1:6" s="49" customFormat="1">
      <c r="A3" s="45"/>
      <c r="B3" s="46"/>
      <c r="C3" s="47"/>
      <c r="D3" s="123"/>
      <c r="E3" s="48"/>
      <c r="F3" s="48"/>
    </row>
    <row r="4" spans="1:6" s="49" customFormat="1">
      <c r="A4" s="45"/>
      <c r="B4" s="46" t="s">
        <v>149</v>
      </c>
      <c r="C4" s="47"/>
      <c r="D4" s="123"/>
      <c r="E4" s="48"/>
      <c r="F4" s="48" t="s">
        <v>150</v>
      </c>
    </row>
    <row r="5" spans="1:6" s="49" customFormat="1">
      <c r="A5" s="45" t="str">
        <f>A10</f>
        <v>3.1.1.</v>
      </c>
      <c r="B5" s="207" t="str">
        <f>B10</f>
        <v>ELEKTRIČNE INŠTALACIJE</v>
      </c>
      <c r="C5" s="47"/>
      <c r="D5" s="123"/>
      <c r="E5" s="48"/>
      <c r="F5" s="48">
        <f>F91</f>
        <v>0</v>
      </c>
    </row>
    <row r="6" spans="1:6" s="49" customFormat="1">
      <c r="A6" s="45"/>
      <c r="B6" s="207"/>
      <c r="C6" s="47"/>
      <c r="D6" s="123"/>
      <c r="E6" s="48"/>
      <c r="F6" s="48"/>
    </row>
    <row r="7" spans="1:6" s="49" customFormat="1">
      <c r="A7" s="45"/>
      <c r="B7" s="207"/>
      <c r="C7" s="47"/>
      <c r="D7" s="123"/>
      <c r="E7" s="48"/>
      <c r="F7" s="48"/>
    </row>
    <row r="8" spans="1:6" ht="25.5">
      <c r="A8" s="40" t="s">
        <v>3</v>
      </c>
      <c r="B8" s="41" t="s">
        <v>0</v>
      </c>
      <c r="C8" s="42" t="s">
        <v>2</v>
      </c>
      <c r="D8" s="121" t="s">
        <v>1</v>
      </c>
      <c r="E8" s="44" t="s">
        <v>76</v>
      </c>
      <c r="F8" s="44" t="s">
        <v>77</v>
      </c>
    </row>
    <row r="9" spans="1:6">
      <c r="A9" s="208"/>
      <c r="B9" s="209"/>
      <c r="C9" s="210"/>
      <c r="D9" s="123"/>
      <c r="E9" s="211"/>
      <c r="F9" s="211"/>
    </row>
    <row r="10" spans="1:6" s="49" customFormat="1">
      <c r="A10" s="75" t="s">
        <v>403</v>
      </c>
      <c r="B10" s="51" t="s">
        <v>402</v>
      </c>
      <c r="C10" s="52"/>
      <c r="D10" s="124"/>
      <c r="E10" s="53"/>
      <c r="F10" s="53"/>
    </row>
    <row r="11" spans="1:6">
      <c r="A11" s="208"/>
      <c r="B11" s="209"/>
      <c r="C11" s="210"/>
      <c r="D11" s="123"/>
      <c r="E11" s="211"/>
      <c r="F11" s="211"/>
    </row>
    <row r="12" spans="1:6">
      <c r="A12" s="208"/>
      <c r="B12" s="209"/>
      <c r="C12" s="210"/>
      <c r="D12" s="123"/>
      <c r="E12" s="211"/>
      <c r="F12" s="211"/>
    </row>
    <row r="13" spans="1:6" ht="51">
      <c r="A13" s="17">
        <f>MAX(A$11:A12)+1</f>
        <v>1</v>
      </c>
      <c r="B13" s="212" t="s">
        <v>404</v>
      </c>
      <c r="C13" s="213"/>
    </row>
    <row r="14" spans="1:6">
      <c r="A14" s="214" t="s">
        <v>21</v>
      </c>
      <c r="B14" s="215" t="s">
        <v>405</v>
      </c>
      <c r="C14" s="213"/>
    </row>
    <row r="15" spans="1:6">
      <c r="A15" s="214" t="s">
        <v>21</v>
      </c>
      <c r="B15" s="215" t="s">
        <v>406</v>
      </c>
      <c r="C15" s="213"/>
    </row>
    <row r="16" spans="1:6">
      <c r="A16" s="214" t="s">
        <v>21</v>
      </c>
      <c r="B16" s="215" t="s">
        <v>407</v>
      </c>
      <c r="C16" s="213" t="s">
        <v>75</v>
      </c>
      <c r="D16" s="122">
        <v>1</v>
      </c>
      <c r="E16" s="223"/>
      <c r="F16" s="55">
        <f>D16*ROUND(E16,2)</f>
        <v>0</v>
      </c>
    </row>
    <row r="17" spans="1:6">
      <c r="A17" s="208"/>
      <c r="B17" s="209"/>
      <c r="C17" s="213"/>
    </row>
    <row r="18" spans="1:6">
      <c r="A18" s="208"/>
      <c r="B18" s="209"/>
      <c r="C18" s="213"/>
    </row>
    <row r="19" spans="1:6" ht="25.5">
      <c r="A19" s="17">
        <f>MAX(A$11:A18)+1</f>
        <v>2</v>
      </c>
      <c r="B19" s="216" t="s">
        <v>408</v>
      </c>
      <c r="C19" s="213"/>
    </row>
    <row r="20" spans="1:6" ht="38.25">
      <c r="A20" s="214" t="s">
        <v>21</v>
      </c>
      <c r="B20" s="215" t="s">
        <v>409</v>
      </c>
      <c r="C20" s="213"/>
    </row>
    <row r="21" spans="1:6">
      <c r="A21" s="214" t="s">
        <v>21</v>
      </c>
      <c r="B21" s="215" t="s">
        <v>410</v>
      </c>
      <c r="C21" s="213"/>
    </row>
    <row r="22" spans="1:6" ht="25.5">
      <c r="A22" s="214" t="s">
        <v>21</v>
      </c>
      <c r="B22" s="217" t="s">
        <v>411</v>
      </c>
      <c r="C22" s="213"/>
    </row>
    <row r="23" spans="1:6">
      <c r="A23" s="214" t="s">
        <v>21</v>
      </c>
      <c r="B23" s="217" t="s">
        <v>412</v>
      </c>
      <c r="C23" s="213" t="s">
        <v>75</v>
      </c>
      <c r="D23" s="122">
        <v>1</v>
      </c>
      <c r="E23" s="223"/>
      <c r="F23" s="55">
        <f>D23*ROUND(E23,2)</f>
        <v>0</v>
      </c>
    </row>
    <row r="24" spans="1:6">
      <c r="A24" s="208"/>
      <c r="B24" s="209"/>
      <c r="C24" s="213"/>
    </row>
    <row r="25" spans="1:6">
      <c r="A25" s="208"/>
      <c r="B25" s="209"/>
      <c r="C25" s="213"/>
    </row>
    <row r="26" spans="1:6" ht="25.5">
      <c r="A26" s="17">
        <f>MAX(A$11:A25)+1</f>
        <v>3</v>
      </c>
      <c r="B26" s="216" t="s">
        <v>413</v>
      </c>
      <c r="C26" s="213"/>
    </row>
    <row r="27" spans="1:6" ht="38.25">
      <c r="A27" s="214" t="s">
        <v>21</v>
      </c>
      <c r="B27" s="215" t="s">
        <v>414</v>
      </c>
      <c r="C27" s="213"/>
    </row>
    <row r="28" spans="1:6" ht="38.25">
      <c r="A28" s="214" t="s">
        <v>21</v>
      </c>
      <c r="B28" s="217" t="s">
        <v>415</v>
      </c>
      <c r="C28" s="213"/>
    </row>
    <row r="29" spans="1:6">
      <c r="A29" s="214" t="s">
        <v>21</v>
      </c>
      <c r="B29" s="215" t="s">
        <v>416</v>
      </c>
      <c r="C29" s="213"/>
    </row>
    <row r="30" spans="1:6" ht="25.5">
      <c r="A30" s="214" t="s">
        <v>21</v>
      </c>
      <c r="B30" s="217" t="s">
        <v>411</v>
      </c>
      <c r="C30" s="213"/>
    </row>
    <row r="31" spans="1:6">
      <c r="A31" s="214" t="s">
        <v>21</v>
      </c>
      <c r="B31" s="217" t="s">
        <v>412</v>
      </c>
      <c r="C31" s="213" t="s">
        <v>75</v>
      </c>
      <c r="D31" s="122">
        <v>1</v>
      </c>
      <c r="E31" s="223"/>
      <c r="F31" s="55">
        <f>D31*ROUND(E31,2)</f>
        <v>0</v>
      </c>
    </row>
    <row r="32" spans="1:6">
      <c r="A32" s="208"/>
      <c r="B32" s="209"/>
      <c r="C32" s="213"/>
    </row>
    <row r="33" spans="1:6">
      <c r="A33" s="208"/>
      <c r="B33" s="209"/>
      <c r="C33" s="213"/>
    </row>
    <row r="34" spans="1:6" ht="38.25">
      <c r="A34" s="17">
        <f>MAX(A$11:A33)+1</f>
        <v>4</v>
      </c>
      <c r="B34" s="212" t="s">
        <v>417</v>
      </c>
      <c r="C34" s="213" t="s">
        <v>418</v>
      </c>
      <c r="D34" s="122">
        <v>19</v>
      </c>
      <c r="E34" s="223"/>
      <c r="F34" s="55">
        <f>D34*ROUND(E34,2)</f>
        <v>0</v>
      </c>
    </row>
    <row r="35" spans="1:6">
      <c r="A35" s="208"/>
      <c r="B35" s="209"/>
      <c r="C35" s="213"/>
    </row>
    <row r="36" spans="1:6">
      <c r="A36" s="208"/>
      <c r="B36" s="209"/>
      <c r="C36" s="213"/>
    </row>
    <row r="37" spans="1:6" ht="51">
      <c r="A37" s="17">
        <f>MAX(A$11:A36)+1</f>
        <v>5</v>
      </c>
      <c r="B37" s="212" t="s">
        <v>419</v>
      </c>
      <c r="C37" s="213" t="s">
        <v>418</v>
      </c>
      <c r="D37" s="122">
        <v>7</v>
      </c>
      <c r="E37" s="223"/>
      <c r="F37" s="55">
        <f>D37*ROUND(E37,2)</f>
        <v>0</v>
      </c>
    </row>
    <row r="38" spans="1:6">
      <c r="A38" s="208"/>
      <c r="B38" s="209"/>
      <c r="C38" s="213"/>
    </row>
    <row r="39" spans="1:6">
      <c r="A39" s="208"/>
      <c r="B39" s="209"/>
      <c r="C39" s="213"/>
    </row>
    <row r="40" spans="1:6" ht="25.5">
      <c r="A40" s="17">
        <f>MAX(A$11:A39)+1</f>
        <v>6</v>
      </c>
      <c r="B40" s="212" t="s">
        <v>420</v>
      </c>
      <c r="C40" s="213"/>
    </row>
    <row r="41" spans="1:6">
      <c r="A41" s="214" t="s">
        <v>21</v>
      </c>
      <c r="B41" s="215" t="s">
        <v>421</v>
      </c>
      <c r="C41" s="213" t="s">
        <v>418</v>
      </c>
      <c r="D41" s="122">
        <v>19</v>
      </c>
      <c r="E41" s="223"/>
      <c r="F41" s="55">
        <f>D41*ROUND(E41,2)</f>
        <v>0</v>
      </c>
    </row>
    <row r="42" spans="1:6">
      <c r="A42" s="214" t="s">
        <v>21</v>
      </c>
      <c r="B42" s="215" t="s">
        <v>422</v>
      </c>
      <c r="C42" s="213" t="s">
        <v>418</v>
      </c>
      <c r="D42" s="122">
        <v>2</v>
      </c>
      <c r="E42" s="223"/>
      <c r="F42" s="55">
        <f t="shared" ref="F42:F44" si="0">D42*ROUND(E42,2)</f>
        <v>0</v>
      </c>
    </row>
    <row r="43" spans="1:6">
      <c r="A43" s="214" t="s">
        <v>21</v>
      </c>
      <c r="B43" s="215" t="s">
        <v>423</v>
      </c>
      <c r="C43" s="213" t="s">
        <v>418</v>
      </c>
      <c r="D43" s="122">
        <v>1</v>
      </c>
      <c r="E43" s="223"/>
      <c r="F43" s="55">
        <f t="shared" si="0"/>
        <v>0</v>
      </c>
    </row>
    <row r="44" spans="1:6" ht="15" customHeight="1">
      <c r="A44" s="214" t="s">
        <v>21</v>
      </c>
      <c r="B44" s="215" t="s">
        <v>424</v>
      </c>
      <c r="C44" s="213" t="s">
        <v>418</v>
      </c>
      <c r="D44" s="122">
        <v>1</v>
      </c>
      <c r="E44" s="223"/>
      <c r="F44" s="55">
        <f t="shared" si="0"/>
        <v>0</v>
      </c>
    </row>
    <row r="45" spans="1:6">
      <c r="B45" s="216"/>
      <c r="C45" s="213"/>
    </row>
    <row r="46" spans="1:6">
      <c r="A46" s="214"/>
      <c r="B46" s="215"/>
      <c r="C46" s="213"/>
    </row>
    <row r="47" spans="1:6" ht="25.5">
      <c r="A47" s="17">
        <f>MAX(A$11:A46)+1</f>
        <v>7</v>
      </c>
      <c r="B47" s="212" t="s">
        <v>425</v>
      </c>
      <c r="C47" s="213"/>
    </row>
    <row r="48" spans="1:6">
      <c r="A48" s="214" t="s">
        <v>21</v>
      </c>
      <c r="B48" s="215" t="s">
        <v>426</v>
      </c>
      <c r="C48" s="213" t="s">
        <v>418</v>
      </c>
      <c r="D48" s="122">
        <v>19</v>
      </c>
      <c r="E48" s="223"/>
      <c r="F48" s="55">
        <f t="shared" ref="F48:F49" si="1">D48*ROUND(E48,2)</f>
        <v>0</v>
      </c>
    </row>
    <row r="49" spans="1:6">
      <c r="A49" s="214" t="s">
        <v>21</v>
      </c>
      <c r="B49" s="215" t="s">
        <v>427</v>
      </c>
      <c r="C49" s="213" t="s">
        <v>418</v>
      </c>
      <c r="D49" s="122">
        <v>2</v>
      </c>
      <c r="E49" s="223"/>
      <c r="F49" s="55">
        <f t="shared" si="1"/>
        <v>0</v>
      </c>
    </row>
    <row r="50" spans="1:6">
      <c r="A50" s="214"/>
      <c r="B50" s="217"/>
      <c r="C50" s="213"/>
    </row>
    <row r="51" spans="1:6">
      <c r="A51" s="214"/>
      <c r="B51" s="215"/>
      <c r="C51" s="213"/>
    </row>
    <row r="52" spans="1:6" ht="34.5" customHeight="1">
      <c r="A52" s="17">
        <f>MAX(A$11:A51)+1</f>
        <v>8</v>
      </c>
      <c r="B52" s="212" t="s">
        <v>428</v>
      </c>
      <c r="C52" s="213"/>
    </row>
    <row r="53" spans="1:6">
      <c r="A53" s="214" t="s">
        <v>21</v>
      </c>
      <c r="B53" s="215" t="s">
        <v>429</v>
      </c>
      <c r="C53" s="213" t="s">
        <v>70</v>
      </c>
      <c r="D53" s="122">
        <v>70</v>
      </c>
      <c r="E53" s="223"/>
      <c r="F53" s="55">
        <f t="shared" ref="F53:F54" si="2">D53*ROUND(E53,2)</f>
        <v>0</v>
      </c>
    </row>
    <row r="54" spans="1:6">
      <c r="A54" s="214" t="s">
        <v>21</v>
      </c>
      <c r="B54" s="215" t="s">
        <v>430</v>
      </c>
      <c r="C54" s="213" t="s">
        <v>70</v>
      </c>
      <c r="D54" s="122">
        <v>160</v>
      </c>
      <c r="E54" s="223"/>
      <c r="F54" s="55">
        <f t="shared" si="2"/>
        <v>0</v>
      </c>
    </row>
    <row r="55" spans="1:6">
      <c r="A55" s="214"/>
      <c r="B55" s="217"/>
      <c r="C55" s="213"/>
    </row>
    <row r="56" spans="1:6">
      <c r="A56" s="208"/>
      <c r="B56" s="209"/>
      <c r="C56" s="213"/>
    </row>
    <row r="57" spans="1:6" ht="38.25">
      <c r="A57" s="17">
        <f>MAX(A$11:A56)+1</f>
        <v>9</v>
      </c>
      <c r="B57" s="212" t="s">
        <v>431</v>
      </c>
      <c r="C57" s="213"/>
    </row>
    <row r="58" spans="1:6">
      <c r="A58" s="214" t="s">
        <v>21</v>
      </c>
      <c r="B58" s="215" t="s">
        <v>432</v>
      </c>
      <c r="C58" s="213" t="s">
        <v>70</v>
      </c>
      <c r="D58" s="122">
        <v>50</v>
      </c>
      <c r="E58" s="223"/>
      <c r="F58" s="55">
        <f t="shared" ref="F58:F59" si="3">D58*ROUND(E58,2)</f>
        <v>0</v>
      </c>
    </row>
    <row r="59" spans="1:6">
      <c r="A59" s="214" t="s">
        <v>21</v>
      </c>
      <c r="B59" s="215" t="s">
        <v>433</v>
      </c>
      <c r="C59" s="213" t="s">
        <v>70</v>
      </c>
      <c r="D59" s="122">
        <v>165</v>
      </c>
      <c r="E59" s="223"/>
      <c r="F59" s="55">
        <f t="shared" si="3"/>
        <v>0</v>
      </c>
    </row>
    <row r="60" spans="1:6">
      <c r="A60" s="208"/>
      <c r="B60" s="209"/>
      <c r="C60" s="213"/>
    </row>
    <row r="61" spans="1:6">
      <c r="A61" s="208"/>
      <c r="B61" s="209"/>
      <c r="C61" s="213"/>
    </row>
    <row r="62" spans="1:6" ht="38.25">
      <c r="A62" s="17">
        <f>MAX(A$11:A61)+1</f>
        <v>10</v>
      </c>
      <c r="B62" s="212" t="s">
        <v>434</v>
      </c>
      <c r="C62" s="213"/>
    </row>
    <row r="63" spans="1:6">
      <c r="A63" s="214" t="s">
        <v>21</v>
      </c>
      <c r="B63" s="215" t="s">
        <v>435</v>
      </c>
      <c r="C63" s="213" t="s">
        <v>70</v>
      </c>
      <c r="D63" s="122">
        <v>20</v>
      </c>
      <c r="E63" s="223"/>
      <c r="F63" s="55">
        <f t="shared" ref="F63:F66" si="4">D63*ROUND(E63,2)</f>
        <v>0</v>
      </c>
    </row>
    <row r="64" spans="1:6">
      <c r="A64" s="214" t="s">
        <v>21</v>
      </c>
      <c r="B64" s="217" t="s">
        <v>436</v>
      </c>
      <c r="C64" s="213" t="s">
        <v>70</v>
      </c>
      <c r="D64" s="122">
        <v>25</v>
      </c>
      <c r="E64" s="223"/>
      <c r="F64" s="55">
        <f t="shared" si="4"/>
        <v>0</v>
      </c>
    </row>
    <row r="65" spans="1:6">
      <c r="A65" s="214" t="s">
        <v>21</v>
      </c>
      <c r="B65" s="215" t="s">
        <v>437</v>
      </c>
      <c r="C65" s="213" t="s">
        <v>70</v>
      </c>
      <c r="D65" s="122">
        <v>10</v>
      </c>
      <c r="E65" s="223"/>
      <c r="F65" s="55">
        <f t="shared" si="4"/>
        <v>0</v>
      </c>
    </row>
    <row r="66" spans="1:6">
      <c r="A66" s="214" t="s">
        <v>21</v>
      </c>
      <c r="B66" s="217" t="s">
        <v>438</v>
      </c>
      <c r="C66" s="213" t="s">
        <v>70</v>
      </c>
      <c r="D66" s="122">
        <v>15</v>
      </c>
      <c r="E66" s="223"/>
      <c r="F66" s="55">
        <f t="shared" si="4"/>
        <v>0</v>
      </c>
    </row>
    <row r="67" spans="1:6">
      <c r="A67" s="208"/>
      <c r="B67" s="209"/>
      <c r="C67" s="213"/>
    </row>
    <row r="68" spans="1:6">
      <c r="A68" s="208"/>
      <c r="B68" s="209"/>
      <c r="C68" s="213"/>
    </row>
    <row r="69" spans="1:6" ht="38.25">
      <c r="A69" s="17">
        <f>MAX(A$11:A68)+1</f>
        <v>11</v>
      </c>
      <c r="B69" s="212" t="s">
        <v>439</v>
      </c>
      <c r="C69" s="213"/>
    </row>
    <row r="70" spans="1:6">
      <c r="A70" s="214" t="s">
        <v>21</v>
      </c>
      <c r="B70" s="215" t="s">
        <v>440</v>
      </c>
      <c r="C70" s="213" t="s">
        <v>70</v>
      </c>
      <c r="D70" s="122">
        <v>70</v>
      </c>
      <c r="E70" s="223"/>
      <c r="F70" s="55">
        <f t="shared" ref="F70:F71" si="5">D70*ROUND(E70,2)</f>
        <v>0</v>
      </c>
    </row>
    <row r="71" spans="1:6">
      <c r="A71" s="214" t="s">
        <v>21</v>
      </c>
      <c r="B71" s="217" t="s">
        <v>441</v>
      </c>
      <c r="C71" s="213" t="s">
        <v>70</v>
      </c>
      <c r="D71" s="122">
        <v>80</v>
      </c>
      <c r="E71" s="223"/>
      <c r="F71" s="55">
        <f t="shared" si="5"/>
        <v>0</v>
      </c>
    </row>
    <row r="72" spans="1:6">
      <c r="A72" s="208"/>
      <c r="B72" s="209"/>
      <c r="C72" s="213"/>
    </row>
    <row r="73" spans="1:6">
      <c r="A73" s="208"/>
      <c r="B73" s="209"/>
      <c r="C73" s="213"/>
    </row>
    <row r="74" spans="1:6" ht="51">
      <c r="A74" s="17">
        <f>MAX(A$11:A73)+1</f>
        <v>12</v>
      </c>
      <c r="B74" s="212" t="s">
        <v>442</v>
      </c>
      <c r="C74" s="213"/>
    </row>
    <row r="75" spans="1:6">
      <c r="A75" s="214" t="s">
        <v>21</v>
      </c>
      <c r="B75" s="215" t="s">
        <v>443</v>
      </c>
      <c r="C75" s="213" t="s">
        <v>70</v>
      </c>
      <c r="D75" s="122">
        <v>50</v>
      </c>
      <c r="E75" s="223"/>
      <c r="F75" s="55">
        <f t="shared" ref="F75" si="6">D75*ROUND(E75,2)</f>
        <v>0</v>
      </c>
    </row>
    <row r="76" spans="1:6">
      <c r="A76" s="208"/>
      <c r="B76" s="209"/>
      <c r="C76" s="213"/>
    </row>
    <row r="77" spans="1:6">
      <c r="A77" s="208"/>
      <c r="B77" s="209"/>
      <c r="C77" s="213"/>
    </row>
    <row r="78" spans="1:6" ht="51">
      <c r="A78" s="17">
        <f>MAX(A$11:A77)+1</f>
        <v>13</v>
      </c>
      <c r="B78" s="218" t="s">
        <v>444</v>
      </c>
      <c r="C78" s="213"/>
    </row>
    <row r="79" spans="1:6">
      <c r="A79" s="214" t="s">
        <v>21</v>
      </c>
      <c r="B79" s="215" t="s">
        <v>445</v>
      </c>
      <c r="C79" s="213" t="s">
        <v>70</v>
      </c>
      <c r="D79" s="122">
        <v>30</v>
      </c>
      <c r="E79" s="223"/>
      <c r="F79" s="55">
        <f t="shared" ref="F79" si="7">D79*ROUND(E79,2)</f>
        <v>0</v>
      </c>
    </row>
    <row r="80" spans="1:6">
      <c r="A80" s="208"/>
      <c r="B80" s="209"/>
      <c r="C80" s="213"/>
    </row>
    <row r="81" spans="1:6">
      <c r="A81" s="208"/>
      <c r="B81" s="209"/>
      <c r="C81" s="213"/>
    </row>
    <row r="82" spans="1:6" ht="25.5">
      <c r="A82" s="17">
        <f>MAX(A$11:A81)+1</f>
        <v>14</v>
      </c>
      <c r="B82" s="212" t="s">
        <v>446</v>
      </c>
      <c r="C82" s="213" t="s">
        <v>418</v>
      </c>
      <c r="D82" s="122">
        <v>10</v>
      </c>
      <c r="E82" s="223"/>
      <c r="F82" s="55">
        <f t="shared" ref="F82" si="8">D82*ROUND(E82,2)</f>
        <v>0</v>
      </c>
    </row>
    <row r="83" spans="1:6">
      <c r="A83" s="208"/>
      <c r="B83" s="209"/>
      <c r="C83" s="213"/>
    </row>
    <row r="84" spans="1:6">
      <c r="A84" s="208"/>
      <c r="B84" s="209"/>
      <c r="C84" s="213"/>
    </row>
    <row r="85" spans="1:6" ht="51">
      <c r="A85" s="17">
        <f>MAX(A$11:A84)+1</f>
        <v>15</v>
      </c>
      <c r="B85" s="212" t="s">
        <v>447</v>
      </c>
      <c r="C85" s="213" t="s">
        <v>75</v>
      </c>
      <c r="D85" s="122">
        <v>1</v>
      </c>
      <c r="E85" s="223"/>
      <c r="F85" s="55">
        <f t="shared" ref="F85" si="9">D85*ROUND(E85,2)</f>
        <v>0</v>
      </c>
    </row>
    <row r="86" spans="1:6">
      <c r="B86" s="212"/>
      <c r="C86" s="213"/>
    </row>
    <row r="87" spans="1:6">
      <c r="A87" s="208"/>
      <c r="B87" s="209"/>
      <c r="C87" s="210"/>
      <c r="D87" s="123"/>
      <c r="E87" s="211"/>
      <c r="F87" s="211"/>
    </row>
    <row r="88" spans="1:6" ht="38.25">
      <c r="A88" s="17">
        <f>MAX(A$11:A87)+1</f>
        <v>16</v>
      </c>
      <c r="B88" s="219" t="s">
        <v>448</v>
      </c>
      <c r="C88" s="213" t="s">
        <v>75</v>
      </c>
      <c r="D88" s="122">
        <v>1</v>
      </c>
      <c r="E88" s="223"/>
      <c r="F88" s="55">
        <f t="shared" ref="F88" si="10">D88*ROUND(E88,2)</f>
        <v>0</v>
      </c>
    </row>
    <row r="89" spans="1:6" ht="13.5" thickBot="1">
      <c r="A89" s="58"/>
      <c r="B89" s="59"/>
      <c r="C89" s="60"/>
      <c r="D89" s="128"/>
      <c r="E89" s="61"/>
      <c r="F89" s="61"/>
    </row>
    <row r="90" spans="1:6">
      <c r="A90" s="45"/>
      <c r="B90" s="46"/>
    </row>
    <row r="91" spans="1:6">
      <c r="A91" s="62"/>
      <c r="B91" s="63" t="s">
        <v>449</v>
      </c>
      <c r="C91" s="64"/>
      <c r="D91" s="129"/>
      <c r="E91" s="65"/>
      <c r="F91" s="65">
        <f>SUM(F11:F89)</f>
        <v>0</v>
      </c>
    </row>
    <row r="92" spans="1:6" ht="13.5" thickBot="1">
      <c r="A92" s="66"/>
      <c r="B92" s="67"/>
      <c r="C92" s="69"/>
      <c r="D92" s="131"/>
      <c r="E92" s="70"/>
      <c r="F92" s="70"/>
    </row>
    <row r="93" spans="1:6">
      <c r="A93" s="208"/>
      <c r="B93" s="209"/>
      <c r="C93" s="210"/>
      <c r="D93" s="123"/>
      <c r="E93" s="211"/>
      <c r="F93" s="211"/>
    </row>
    <row r="300" spans="1:6" s="74" customFormat="1">
      <c r="A300" s="17"/>
      <c r="B300" s="54"/>
      <c r="C300" s="35"/>
      <c r="D300" s="122"/>
      <c r="E300" s="55"/>
      <c r="F300" s="55"/>
    </row>
    <row r="316" spans="1:6" s="49" customFormat="1">
      <c r="A316" s="17"/>
      <c r="B316" s="54"/>
      <c r="C316" s="35"/>
      <c r="D316" s="122"/>
      <c r="E316" s="55"/>
      <c r="F316" s="55"/>
    </row>
  </sheetData>
  <sheetProtection algorithmName="SHA-512" hashValue="7bMS3mIO+IRAdisMVlmGHg4vjupvKuoTcWE+PiM162HEB4L2kfqBxruT7juq+BPcaJX/soi+pT5Qc0rf/4Etjg==" saltValue="wzAVPgur6jlx0KoazEmrXg==" spinCount="100000" sheet="1" objects="1" scenarios="1" selectLockedCells="1"/>
  <pageMargins left="1.1811023622047243" right="0.39370078740157483" top="1.1811023622047243" bottom="0.74803149606299213" header="0.31496062992125984" footer="0.31496062992125984"/>
  <pageSetup paperSize="9" orientation="portrait" r:id="rId1"/>
  <headerFooter>
    <oddFooter>&amp;R&amp;8&amp;A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5"/>
  <sheetViews>
    <sheetView view="pageBreakPreview" zoomScaleNormal="100" zoomScaleSheetLayoutView="100" workbookViewId="0">
      <selection activeCell="B2" sqref="B2"/>
    </sheetView>
  </sheetViews>
  <sheetFormatPr defaultColWidth="9.140625" defaultRowHeight="12.75"/>
  <cols>
    <col min="1" max="1" width="4.140625" style="115" bestFit="1" customWidth="1"/>
    <col min="2" max="2" width="80.7109375" style="95" customWidth="1"/>
    <col min="3" max="16384" width="9.140625" style="90"/>
  </cols>
  <sheetData>
    <row r="1" spans="2:2">
      <c r="B1" s="71" t="s">
        <v>457</v>
      </c>
    </row>
    <row r="2" spans="2:2">
      <c r="B2" s="71"/>
    </row>
    <row r="3" spans="2:2" ht="25.5">
      <c r="B3" s="95" t="s">
        <v>7</v>
      </c>
    </row>
    <row r="4" spans="2:2">
      <c r="B4" s="95" t="s">
        <v>47</v>
      </c>
    </row>
    <row r="5" spans="2:2" ht="25.5">
      <c r="B5" s="95" t="s">
        <v>8</v>
      </c>
    </row>
    <row r="6" spans="2:2" ht="25.5">
      <c r="B6" s="95" t="s">
        <v>9</v>
      </c>
    </row>
    <row r="7" spans="2:2" ht="38.25">
      <c r="B7" s="95" t="s">
        <v>48</v>
      </c>
    </row>
    <row r="8" spans="2:2" ht="38.25">
      <c r="B8" s="95" t="s">
        <v>49</v>
      </c>
    </row>
    <row r="9" spans="2:2" ht="51">
      <c r="B9" s="95" t="s">
        <v>10</v>
      </c>
    </row>
    <row r="10" spans="2:2" ht="25.5">
      <c r="B10" s="95" t="s">
        <v>69</v>
      </c>
    </row>
    <row r="11" spans="2:2" ht="38.25">
      <c r="B11" s="95" t="s">
        <v>11</v>
      </c>
    </row>
    <row r="12" spans="2:2" ht="38.25">
      <c r="B12" s="95" t="s">
        <v>12</v>
      </c>
    </row>
    <row r="13" spans="2:2" ht="25.5">
      <c r="B13" s="95" t="s">
        <v>13</v>
      </c>
    </row>
    <row r="14" spans="2:2" ht="25.5">
      <c r="B14" s="95" t="s">
        <v>14</v>
      </c>
    </row>
    <row r="15" spans="2:2" ht="38.25">
      <c r="B15" s="95" t="s">
        <v>15</v>
      </c>
    </row>
    <row r="16" spans="2:2" ht="38.25">
      <c r="B16" s="95" t="s">
        <v>16</v>
      </c>
    </row>
    <row r="17" spans="1:2" ht="25.5">
      <c r="B17" s="95" t="s">
        <v>50</v>
      </c>
    </row>
    <row r="18" spans="1:2" ht="25.5">
      <c r="B18" s="95" t="s">
        <v>51</v>
      </c>
    </row>
    <row r="19" spans="1:2" ht="51">
      <c r="B19" s="95" t="s">
        <v>17</v>
      </c>
    </row>
    <row r="20" spans="1:2" ht="76.5">
      <c r="B20" s="95" t="s">
        <v>52</v>
      </c>
    </row>
    <row r="21" spans="1:2" ht="25.5">
      <c r="B21" s="95" t="s">
        <v>53</v>
      </c>
    </row>
    <row r="22" spans="1:2" ht="76.5">
      <c r="B22" s="95" t="s">
        <v>54</v>
      </c>
    </row>
    <row r="23" spans="1:2" ht="89.25">
      <c r="B23" s="95" t="s">
        <v>55</v>
      </c>
    </row>
    <row r="24" spans="1:2" ht="114.75">
      <c r="B24" s="95" t="s">
        <v>56</v>
      </c>
    </row>
    <row r="25" spans="1:2" ht="51">
      <c r="B25" s="95" t="s">
        <v>57</v>
      </c>
    </row>
    <row r="26" spans="1:2" ht="51">
      <c r="B26" s="95" t="s">
        <v>18</v>
      </c>
    </row>
    <row r="27" spans="1:2" ht="127.5">
      <c r="B27" s="95" t="s">
        <v>19</v>
      </c>
    </row>
    <row r="28" spans="1:2" ht="25.5">
      <c r="B28" s="116" t="s">
        <v>58</v>
      </c>
    </row>
    <row r="29" spans="1:2">
      <c r="B29" s="71" t="s">
        <v>20</v>
      </c>
    </row>
    <row r="30" spans="1:2">
      <c r="B30" s="71"/>
    </row>
    <row r="31" spans="1:2">
      <c r="A31" s="115" t="s">
        <v>21</v>
      </c>
      <c r="B31" s="95" t="s">
        <v>22</v>
      </c>
    </row>
    <row r="32" spans="1:2">
      <c r="A32" s="115" t="s">
        <v>21</v>
      </c>
      <c r="B32" s="95" t="s">
        <v>23</v>
      </c>
    </row>
    <row r="33" spans="1:2">
      <c r="A33" s="115" t="s">
        <v>21</v>
      </c>
      <c r="B33" s="95" t="s">
        <v>24</v>
      </c>
    </row>
    <row r="34" spans="1:2">
      <c r="A34" s="115" t="s">
        <v>21</v>
      </c>
      <c r="B34" s="95" t="s">
        <v>25</v>
      </c>
    </row>
    <row r="35" spans="1:2" ht="25.5">
      <c r="A35" s="115" t="s">
        <v>21</v>
      </c>
      <c r="B35" s="95" t="s">
        <v>26</v>
      </c>
    </row>
    <row r="36" spans="1:2">
      <c r="A36" s="115" t="s">
        <v>21</v>
      </c>
      <c r="B36" s="95" t="s">
        <v>27</v>
      </c>
    </row>
    <row r="37" spans="1:2" ht="25.5">
      <c r="A37" s="115" t="s">
        <v>21</v>
      </c>
      <c r="B37" s="95" t="s">
        <v>59</v>
      </c>
    </row>
    <row r="38" spans="1:2">
      <c r="A38" s="115" t="s">
        <v>21</v>
      </c>
      <c r="B38" s="95" t="s">
        <v>28</v>
      </c>
    </row>
    <row r="39" spans="1:2">
      <c r="A39" s="115" t="s">
        <v>21</v>
      </c>
      <c r="B39" s="95" t="s">
        <v>29</v>
      </c>
    </row>
    <row r="40" spans="1:2" ht="51">
      <c r="A40" s="115" t="s">
        <v>21</v>
      </c>
      <c r="B40" s="95" t="s">
        <v>60</v>
      </c>
    </row>
    <row r="41" spans="1:2">
      <c r="A41" s="115" t="s">
        <v>21</v>
      </c>
      <c r="B41" s="95" t="s">
        <v>30</v>
      </c>
    </row>
    <row r="42" spans="1:2">
      <c r="A42" s="115" t="s">
        <v>21</v>
      </c>
      <c r="B42" s="95" t="s">
        <v>31</v>
      </c>
    </row>
    <row r="43" spans="1:2">
      <c r="A43" s="115" t="s">
        <v>21</v>
      </c>
      <c r="B43" s="95" t="s">
        <v>32</v>
      </c>
    </row>
    <row r="44" spans="1:2" ht="38.25">
      <c r="A44" s="115" t="s">
        <v>21</v>
      </c>
      <c r="B44" s="95" t="s">
        <v>61</v>
      </c>
    </row>
    <row r="45" spans="1:2">
      <c r="A45" s="115" t="s">
        <v>21</v>
      </c>
      <c r="B45" s="95" t="s">
        <v>33</v>
      </c>
    </row>
    <row r="46" spans="1:2">
      <c r="A46" s="115" t="s">
        <v>21</v>
      </c>
      <c r="B46" s="95" t="s">
        <v>34</v>
      </c>
    </row>
    <row r="47" spans="1:2">
      <c r="A47" s="115" t="s">
        <v>21</v>
      </c>
      <c r="B47" s="95" t="s">
        <v>35</v>
      </c>
    </row>
    <row r="48" spans="1:2">
      <c r="A48" s="115" t="s">
        <v>21</v>
      </c>
      <c r="B48" s="95" t="s">
        <v>36</v>
      </c>
    </row>
    <row r="49" spans="1:3">
      <c r="A49" s="115" t="s">
        <v>21</v>
      </c>
      <c r="B49" s="95" t="s">
        <v>37</v>
      </c>
    </row>
    <row r="50" spans="1:3">
      <c r="A50" s="115" t="s">
        <v>21</v>
      </c>
      <c r="B50" s="95" t="s">
        <v>38</v>
      </c>
    </row>
    <row r="51" spans="1:3" ht="25.5">
      <c r="A51" s="115" t="s">
        <v>21</v>
      </c>
      <c r="B51" s="95" t="s">
        <v>39</v>
      </c>
    </row>
    <row r="52" spans="1:3">
      <c r="A52" s="115" t="s">
        <v>21</v>
      </c>
      <c r="B52" s="95" t="s">
        <v>40</v>
      </c>
    </row>
    <row r="53" spans="1:3" ht="25.5">
      <c r="A53" s="115" t="s">
        <v>21</v>
      </c>
      <c r="B53" s="95" t="s">
        <v>62</v>
      </c>
    </row>
    <row r="54" spans="1:3" ht="38.25">
      <c r="A54" s="115" t="s">
        <v>21</v>
      </c>
      <c r="B54" s="95" t="s">
        <v>41</v>
      </c>
    </row>
    <row r="55" spans="1:3" ht="25.5">
      <c r="A55" s="115" t="s">
        <v>21</v>
      </c>
      <c r="B55" s="95" t="s">
        <v>42</v>
      </c>
    </row>
    <row r="56" spans="1:3" ht="25.5">
      <c r="A56" s="115" t="s">
        <v>21</v>
      </c>
      <c r="B56" s="95" t="s">
        <v>63</v>
      </c>
    </row>
    <row r="57" spans="1:3" ht="38.25">
      <c r="A57" s="115" t="s">
        <v>21</v>
      </c>
      <c r="B57" s="95" t="s">
        <v>64</v>
      </c>
    </row>
    <row r="58" spans="1:3" ht="38.25">
      <c r="A58" s="115" t="s">
        <v>21</v>
      </c>
      <c r="B58" s="95" t="s">
        <v>65</v>
      </c>
    </row>
    <row r="59" spans="1:3" s="119" customFormat="1" ht="25.5">
      <c r="A59" s="117" t="s">
        <v>21</v>
      </c>
      <c r="B59" s="95" t="s">
        <v>43</v>
      </c>
      <c r="C59" s="118"/>
    </row>
    <row r="60" spans="1:3" s="119" customFormat="1" ht="25.5">
      <c r="A60" s="117" t="s">
        <v>21</v>
      </c>
      <c r="B60" s="95" t="s">
        <v>66</v>
      </c>
      <c r="C60" s="118"/>
    </row>
    <row r="61" spans="1:3" s="119" customFormat="1" ht="25.5">
      <c r="A61" s="117" t="s">
        <v>21</v>
      </c>
      <c r="B61" s="95" t="s">
        <v>67</v>
      </c>
      <c r="C61" s="118"/>
    </row>
    <row r="62" spans="1:3" s="119" customFormat="1" ht="25.5">
      <c r="A62" s="117" t="s">
        <v>21</v>
      </c>
      <c r="B62" s="95" t="s">
        <v>44</v>
      </c>
      <c r="C62" s="118"/>
    </row>
    <row r="63" spans="1:3">
      <c r="A63" s="115" t="s">
        <v>21</v>
      </c>
      <c r="B63" s="95" t="s">
        <v>68</v>
      </c>
    </row>
    <row r="64" spans="1:3" ht="89.25">
      <c r="A64" s="115" t="s">
        <v>21</v>
      </c>
      <c r="B64" s="71" t="s">
        <v>400</v>
      </c>
    </row>
    <row r="65" spans="1:2" ht="38.25">
      <c r="A65" s="115" t="s">
        <v>21</v>
      </c>
      <c r="B65" s="71" t="s">
        <v>401</v>
      </c>
    </row>
  </sheetData>
  <sheetProtection algorithmName="SHA-512" hashValue="TaELdSmYvXpRGN1n5hvrdBAeYLpeBYXA4b7PEHoUKbTF/4SWPLd28/pzs4WQ/CP6kJofcl68kUt9zTH7x2ZHIw==" saltValue="bMscSOoC7AAjd7FZEhvEkQ==" spinCount="100000" sheet="1" objects="1" scenarios="1"/>
  <pageMargins left="1.1811023622047245" right="0.39370078740157483" top="0.78740157480314965" bottom="0.78740157480314965" header="0" footer="0.19685039370078741"/>
  <pageSetup paperSize="9" orientation="portrait" useFirstPageNumber="1" r:id="rId1"/>
  <headerFooter>
    <oddFooter>&amp;R&amp;8 &amp;A &amp;P</oddFooter>
  </headerFooter>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2:F413"/>
  <sheetViews>
    <sheetView view="pageBreakPreview" topLeftCell="A377" zoomScaleNormal="100" zoomScaleSheetLayoutView="100" workbookViewId="0">
      <selection activeCell="E377" sqref="E377"/>
    </sheetView>
  </sheetViews>
  <sheetFormatPr defaultColWidth="8.42578125" defaultRowHeight="12.75"/>
  <cols>
    <col min="1" max="1" width="5.7109375" style="17" customWidth="1"/>
    <col min="2" max="2" width="37.5703125" style="54" customWidth="1"/>
    <col min="3" max="3" width="8.7109375" style="35" customWidth="1"/>
    <col min="4" max="4" width="8.7109375" style="122" customWidth="1"/>
    <col min="5" max="5" width="11.5703125" style="55" customWidth="1"/>
    <col min="6" max="6" width="12.5703125" style="55" customWidth="1"/>
    <col min="7" max="16384" width="8.42578125" style="36"/>
  </cols>
  <sheetData>
    <row r="2" spans="1:6" s="49" customFormat="1">
      <c r="A2" s="45" t="s">
        <v>450</v>
      </c>
      <c r="B2" s="46" t="s">
        <v>451</v>
      </c>
      <c r="C2" s="47"/>
      <c r="D2" s="123"/>
      <c r="E2" s="48"/>
      <c r="F2" s="48"/>
    </row>
    <row r="4" spans="1:6" s="49" customFormat="1">
      <c r="A4" s="45"/>
      <c r="B4" s="46" t="s">
        <v>149</v>
      </c>
      <c r="C4" s="47"/>
      <c r="D4" s="123"/>
      <c r="E4" s="48"/>
      <c r="F4" s="48" t="s">
        <v>150</v>
      </c>
    </row>
    <row r="5" spans="1:6" s="49" customFormat="1">
      <c r="A5" s="45" t="s">
        <v>452</v>
      </c>
      <c r="B5" s="46" t="s">
        <v>358</v>
      </c>
      <c r="C5" s="47"/>
      <c r="D5" s="123"/>
      <c r="E5" s="48"/>
      <c r="F5" s="48">
        <f>F153</f>
        <v>0</v>
      </c>
    </row>
    <row r="6" spans="1:6" s="49" customFormat="1">
      <c r="A6" s="45" t="s">
        <v>453</v>
      </c>
      <c r="B6" s="46" t="s">
        <v>45</v>
      </c>
      <c r="C6" s="47"/>
      <c r="D6" s="123"/>
      <c r="E6" s="48"/>
      <c r="F6" s="48">
        <f>F411</f>
        <v>0</v>
      </c>
    </row>
    <row r="7" spans="1:6" s="49" customFormat="1">
      <c r="A7" s="45"/>
      <c r="B7" s="46"/>
      <c r="C7" s="47"/>
      <c r="D7" s="123"/>
      <c r="E7" s="48"/>
      <c r="F7" s="48"/>
    </row>
    <row r="8" spans="1:6" s="49" customFormat="1">
      <c r="A8" s="45"/>
      <c r="B8" s="46"/>
      <c r="C8" s="47"/>
      <c r="D8" s="123"/>
      <c r="E8" s="48"/>
      <c r="F8" s="48"/>
    </row>
    <row r="9" spans="1:6" s="49" customFormat="1">
      <c r="A9" s="45" t="s">
        <v>452</v>
      </c>
      <c r="B9" s="46" t="s">
        <v>358</v>
      </c>
      <c r="C9" s="47"/>
      <c r="D9" s="123"/>
      <c r="E9" s="48"/>
      <c r="F9" s="48"/>
    </row>
    <row r="11" spans="1:6" ht="25.5">
      <c r="A11" s="40" t="s">
        <v>3</v>
      </c>
      <c r="B11" s="41" t="s">
        <v>0</v>
      </c>
      <c r="C11" s="42" t="s">
        <v>2</v>
      </c>
      <c r="D11" s="121" t="s">
        <v>1</v>
      </c>
      <c r="E11" s="44" t="s">
        <v>76</v>
      </c>
      <c r="F11" s="44" t="s">
        <v>77</v>
      </c>
    </row>
    <row r="13" spans="1:6">
      <c r="A13" s="17">
        <f>MAX(A$10:A12)+1</f>
        <v>1</v>
      </c>
      <c r="B13" s="54" t="s">
        <v>128</v>
      </c>
      <c r="C13" s="35" t="s">
        <v>75</v>
      </c>
      <c r="D13" s="122">
        <v>2</v>
      </c>
      <c r="E13" s="223"/>
      <c r="F13" s="55">
        <f t="shared" ref="F13" si="0">D13*ROUND(E13,2)</f>
        <v>0</v>
      </c>
    </row>
    <row r="16" spans="1:6" ht="140.25">
      <c r="A16" s="17">
        <f>MAX(A$10:A15)+1</f>
        <v>2</v>
      </c>
      <c r="B16" s="46" t="s">
        <v>181</v>
      </c>
      <c r="C16" s="35" t="s">
        <v>75</v>
      </c>
      <c r="D16" s="122">
        <v>1</v>
      </c>
      <c r="E16" s="223"/>
      <c r="F16" s="55">
        <f t="shared" ref="F16" si="1">D16*ROUND(E16,2)</f>
        <v>0</v>
      </c>
    </row>
    <row r="17" spans="1:6" ht="25.5">
      <c r="B17" s="46" t="s">
        <v>129</v>
      </c>
    </row>
    <row r="20" spans="1:6">
      <c r="A20" s="17">
        <f>MAX(A$12:A19)+1</f>
        <v>3</v>
      </c>
      <c r="B20" s="91" t="s">
        <v>130</v>
      </c>
      <c r="C20" s="88" t="s">
        <v>46</v>
      </c>
      <c r="D20" s="126">
        <v>2</v>
      </c>
      <c r="E20" s="223"/>
      <c r="F20" s="55">
        <f t="shared" ref="F20" si="2">D20*ROUND(E20,2)</f>
        <v>0</v>
      </c>
    </row>
    <row r="21" spans="1:6">
      <c r="B21" s="91"/>
      <c r="C21" s="92"/>
      <c r="D21" s="96"/>
    </row>
    <row r="22" spans="1:6">
      <c r="B22" s="80"/>
      <c r="C22" s="36"/>
      <c r="D22" s="141"/>
    </row>
    <row r="23" spans="1:6" ht="25.5">
      <c r="A23" s="17">
        <f>MAX(A$12:A22)+1</f>
        <v>4</v>
      </c>
      <c r="B23" s="93" t="s">
        <v>131</v>
      </c>
      <c r="C23" s="88" t="s">
        <v>46</v>
      </c>
      <c r="D23" s="126">
        <v>2</v>
      </c>
      <c r="E23" s="223"/>
      <c r="F23" s="55">
        <f t="shared" ref="F23" si="3">D23*ROUND(E23,2)</f>
        <v>0</v>
      </c>
    </row>
    <row r="24" spans="1:6">
      <c r="B24" s="87"/>
      <c r="C24" s="88"/>
      <c r="D24" s="126"/>
    </row>
    <row r="25" spans="1:6">
      <c r="B25" s="93"/>
      <c r="C25" s="88"/>
      <c r="D25" s="126"/>
    </row>
    <row r="26" spans="1:6" ht="38.25">
      <c r="A26" s="17">
        <f>MAX(A$12:A25)+1</f>
        <v>5</v>
      </c>
      <c r="B26" s="91" t="s">
        <v>132</v>
      </c>
      <c r="C26" s="36"/>
      <c r="D26" s="141"/>
      <c r="F26" s="94"/>
    </row>
    <row r="27" spans="1:6">
      <c r="B27" s="80" t="s">
        <v>99</v>
      </c>
      <c r="C27" s="92" t="s">
        <v>46</v>
      </c>
      <c r="D27" s="96">
        <v>2</v>
      </c>
      <c r="E27" s="223"/>
      <c r="F27" s="55">
        <f t="shared" ref="F27" si="4">D27*ROUND(E27,2)</f>
        <v>0</v>
      </c>
    </row>
    <row r="28" spans="1:6">
      <c r="B28" s="80"/>
      <c r="C28" s="92"/>
      <c r="D28" s="96"/>
    </row>
    <row r="29" spans="1:6">
      <c r="B29" s="93"/>
      <c r="C29" s="88"/>
      <c r="D29" s="126"/>
    </row>
    <row r="30" spans="1:6" ht="25.5">
      <c r="A30" s="17">
        <f>MAX(A$12:A29)+1</f>
        <v>6</v>
      </c>
      <c r="B30" s="71" t="s">
        <v>100</v>
      </c>
      <c r="C30" s="36"/>
      <c r="D30" s="141"/>
      <c r="F30" s="94"/>
    </row>
    <row r="31" spans="1:6">
      <c r="B31" s="95" t="s">
        <v>105</v>
      </c>
      <c r="C31" s="72" t="s">
        <v>46</v>
      </c>
      <c r="D31" s="130">
        <v>1</v>
      </c>
      <c r="E31" s="223"/>
      <c r="F31" s="55">
        <f t="shared" ref="F31" si="5">D31*ROUND(E31,2)</f>
        <v>0</v>
      </c>
    </row>
    <row r="32" spans="1:6">
      <c r="B32" s="95"/>
      <c r="C32" s="72"/>
      <c r="D32" s="130"/>
    </row>
    <row r="33" spans="1:6">
      <c r="B33" s="71"/>
      <c r="C33" s="16"/>
      <c r="D33" s="139"/>
    </row>
    <row r="34" spans="1:6">
      <c r="A34" s="17">
        <f>MAX(A$19:A33)+1</f>
        <v>7</v>
      </c>
      <c r="B34" s="91" t="s">
        <v>71</v>
      </c>
      <c r="C34" s="36"/>
      <c r="D34" s="141"/>
      <c r="F34" s="94"/>
    </row>
    <row r="35" spans="1:6">
      <c r="B35" s="80" t="s">
        <v>98</v>
      </c>
      <c r="C35" s="92" t="s">
        <v>46</v>
      </c>
      <c r="D35" s="96">
        <v>38</v>
      </c>
      <c r="E35" s="223"/>
      <c r="F35" s="55">
        <f t="shared" ref="F35:F36" si="6">D35*ROUND(E35,2)</f>
        <v>0</v>
      </c>
    </row>
    <row r="36" spans="1:6">
      <c r="B36" s="80" t="s">
        <v>99</v>
      </c>
      <c r="C36" s="92" t="s">
        <v>46</v>
      </c>
      <c r="D36" s="96">
        <v>2</v>
      </c>
      <c r="E36" s="223"/>
      <c r="F36" s="55">
        <f t="shared" si="6"/>
        <v>0</v>
      </c>
    </row>
    <row r="37" spans="1:6">
      <c r="B37" s="80"/>
      <c r="C37" s="92"/>
      <c r="D37" s="96"/>
    </row>
    <row r="38" spans="1:6">
      <c r="B38" s="93"/>
      <c r="C38" s="88"/>
      <c r="D38" s="126"/>
    </row>
    <row r="39" spans="1:6" ht="38.25">
      <c r="A39" s="17">
        <f>MAX(A$19:A38)+1</f>
        <v>8</v>
      </c>
      <c r="B39" s="93" t="s">
        <v>133</v>
      </c>
      <c r="C39" s="88" t="s">
        <v>46</v>
      </c>
      <c r="D39" s="126">
        <v>2</v>
      </c>
      <c r="E39" s="223"/>
      <c r="F39" s="55">
        <f t="shared" ref="F39" si="7">D39*ROUND(E39,2)</f>
        <v>0</v>
      </c>
    </row>
    <row r="40" spans="1:6">
      <c r="B40" s="80"/>
      <c r="C40" s="92"/>
      <c r="D40" s="96"/>
    </row>
    <row r="41" spans="1:6">
      <c r="A41" s="102"/>
      <c r="B41" s="103"/>
      <c r="C41" s="92"/>
      <c r="D41" s="104"/>
    </row>
    <row r="42" spans="1:6" ht="63.75">
      <c r="A42" s="102">
        <f>MAX(A$19:A41)+1</f>
        <v>9</v>
      </c>
      <c r="B42" s="97" t="s">
        <v>134</v>
      </c>
      <c r="C42" s="98"/>
      <c r="D42" s="143"/>
    </row>
    <row r="43" spans="1:6" ht="89.25">
      <c r="A43" s="102"/>
      <c r="B43" s="97" t="s">
        <v>135</v>
      </c>
      <c r="C43" s="72"/>
      <c r="D43" s="144"/>
    </row>
    <row r="44" spans="1:6">
      <c r="A44" s="102"/>
      <c r="B44" s="99" t="s">
        <v>97</v>
      </c>
      <c r="C44" s="72"/>
      <c r="D44" s="144"/>
    </row>
    <row r="45" spans="1:6">
      <c r="A45" s="102"/>
      <c r="B45" s="100"/>
      <c r="C45" s="89"/>
      <c r="D45" s="145"/>
    </row>
    <row r="46" spans="1:6">
      <c r="A46" s="102"/>
      <c r="B46" s="101" t="s">
        <v>213</v>
      </c>
      <c r="C46" s="89" t="s">
        <v>70</v>
      </c>
      <c r="D46" s="144">
        <v>10</v>
      </c>
      <c r="E46" s="223"/>
      <c r="F46" s="55">
        <f t="shared" ref="F46" si="8">D46*ROUND(E46,2)</f>
        <v>0</v>
      </c>
    </row>
    <row r="47" spans="1:6">
      <c r="A47" s="102"/>
      <c r="B47" s="101"/>
      <c r="C47" s="89"/>
      <c r="D47" s="144"/>
    </row>
    <row r="48" spans="1:6">
      <c r="A48" s="102"/>
      <c r="B48" s="86"/>
      <c r="D48" s="146"/>
    </row>
    <row r="49" spans="1:6" ht="89.25">
      <c r="A49" s="17">
        <f>MAX(A$19:A48)+1</f>
        <v>10</v>
      </c>
      <c r="B49" s="105" t="s">
        <v>136</v>
      </c>
      <c r="C49" s="106"/>
      <c r="D49" s="145"/>
    </row>
    <row r="50" spans="1:6" ht="63.75">
      <c r="A50" s="107"/>
      <c r="B50" s="105" t="s">
        <v>93</v>
      </c>
      <c r="C50" s="106"/>
      <c r="D50" s="145"/>
    </row>
    <row r="51" spans="1:6" ht="89.25">
      <c r="A51" s="107"/>
      <c r="B51" s="105" t="s">
        <v>94</v>
      </c>
      <c r="C51" s="106"/>
      <c r="D51" s="145"/>
    </row>
    <row r="52" spans="1:6">
      <c r="A52" s="107"/>
      <c r="B52" s="105"/>
      <c r="C52" s="106"/>
      <c r="D52" s="145"/>
    </row>
    <row r="53" spans="1:6">
      <c r="A53" s="107"/>
      <c r="B53" s="108" t="s">
        <v>95</v>
      </c>
      <c r="C53" s="106"/>
      <c r="D53" s="145"/>
    </row>
    <row r="54" spans="1:6">
      <c r="A54" s="107"/>
      <c r="B54" s="101" t="s">
        <v>96</v>
      </c>
      <c r="C54" s="89" t="s">
        <v>70</v>
      </c>
      <c r="D54" s="145">
        <v>7</v>
      </c>
      <c r="E54" s="223"/>
      <c r="F54" s="55">
        <f t="shared" ref="F54:F58" si="9">D54*ROUND(E54,2)</f>
        <v>0</v>
      </c>
    </row>
    <row r="55" spans="1:6">
      <c r="A55" s="107"/>
      <c r="B55" s="101" t="s">
        <v>183</v>
      </c>
      <c r="C55" s="89" t="s">
        <v>70</v>
      </c>
      <c r="D55" s="145">
        <v>110</v>
      </c>
      <c r="E55" s="223"/>
      <c r="F55" s="55">
        <f t="shared" si="9"/>
        <v>0</v>
      </c>
    </row>
    <row r="56" spans="1:6">
      <c r="A56" s="107"/>
      <c r="B56" s="101" t="s">
        <v>125</v>
      </c>
      <c r="C56" s="89" t="s">
        <v>70</v>
      </c>
      <c r="D56" s="145">
        <v>70</v>
      </c>
      <c r="E56" s="223"/>
      <c r="F56" s="55">
        <f t="shared" si="9"/>
        <v>0</v>
      </c>
    </row>
    <row r="57" spans="1:6">
      <c r="A57" s="107"/>
      <c r="B57" s="101" t="s">
        <v>124</v>
      </c>
      <c r="C57" s="89" t="s">
        <v>70</v>
      </c>
      <c r="D57" s="145">
        <v>10</v>
      </c>
      <c r="E57" s="223"/>
      <c r="F57" s="55">
        <f t="shared" si="9"/>
        <v>0</v>
      </c>
    </row>
    <row r="58" spans="1:6">
      <c r="A58" s="107"/>
      <c r="B58" s="101" t="s">
        <v>126</v>
      </c>
      <c r="C58" s="89" t="s">
        <v>70</v>
      </c>
      <c r="D58" s="145">
        <v>32</v>
      </c>
      <c r="E58" s="223"/>
      <c r="F58" s="55">
        <f t="shared" si="9"/>
        <v>0</v>
      </c>
    </row>
    <row r="59" spans="1:6">
      <c r="A59" s="107"/>
      <c r="B59" s="109"/>
      <c r="C59" s="89"/>
      <c r="D59" s="140"/>
    </row>
    <row r="60" spans="1:6" ht="25.5">
      <c r="A60" s="107"/>
      <c r="B60" s="101" t="s">
        <v>283</v>
      </c>
      <c r="C60" s="89"/>
      <c r="D60" s="140"/>
    </row>
    <row r="61" spans="1:6">
      <c r="A61" s="107"/>
      <c r="B61" s="101"/>
      <c r="C61" s="89"/>
      <c r="D61" s="140"/>
    </row>
    <row r="62" spans="1:6">
      <c r="A62" s="107"/>
      <c r="B62" s="101"/>
      <c r="C62" s="89"/>
      <c r="D62" s="140"/>
    </row>
    <row r="63" spans="1:6" ht="243" customHeight="1">
      <c r="A63" s="17">
        <f>MAX(A$19:A60)+1</f>
        <v>11</v>
      </c>
      <c r="B63" s="109" t="s">
        <v>228</v>
      </c>
      <c r="C63" s="89"/>
      <c r="D63" s="140"/>
    </row>
    <row r="64" spans="1:6">
      <c r="A64" s="107"/>
      <c r="B64" s="109" t="s">
        <v>184</v>
      </c>
      <c r="C64" s="89"/>
      <c r="D64" s="140"/>
    </row>
    <row r="65" spans="1:6">
      <c r="A65" s="107"/>
      <c r="B65" s="109" t="s">
        <v>363</v>
      </c>
      <c r="C65" s="89"/>
      <c r="D65" s="140"/>
    </row>
    <row r="66" spans="1:6">
      <c r="A66" s="107"/>
      <c r="B66" s="109" t="s">
        <v>364</v>
      </c>
      <c r="C66" s="89"/>
      <c r="D66" s="140"/>
    </row>
    <row r="67" spans="1:6">
      <c r="A67" s="107"/>
      <c r="B67" s="109" t="s">
        <v>185</v>
      </c>
      <c r="C67" s="89"/>
      <c r="D67" s="140"/>
    </row>
    <row r="68" spans="1:6">
      <c r="A68" s="107"/>
      <c r="B68" s="109" t="s">
        <v>186</v>
      </c>
      <c r="C68" s="89"/>
      <c r="D68" s="140"/>
    </row>
    <row r="69" spans="1:6" ht="63.75">
      <c r="A69" s="107"/>
      <c r="B69" s="109" t="s">
        <v>187</v>
      </c>
      <c r="C69" s="89"/>
      <c r="D69" s="140"/>
    </row>
    <row r="70" spans="1:6">
      <c r="A70" s="107"/>
      <c r="B70" s="109" t="s">
        <v>188</v>
      </c>
      <c r="C70" s="89"/>
      <c r="D70" s="140"/>
    </row>
    <row r="71" spans="1:6">
      <c r="A71" s="107"/>
      <c r="B71" s="109" t="s">
        <v>189</v>
      </c>
      <c r="C71" s="89"/>
      <c r="D71" s="140"/>
    </row>
    <row r="72" spans="1:6">
      <c r="A72" s="107"/>
      <c r="B72" s="109" t="s">
        <v>190</v>
      </c>
      <c r="C72" s="89"/>
      <c r="D72" s="140"/>
    </row>
    <row r="73" spans="1:6">
      <c r="A73" s="107"/>
      <c r="B73" s="109" t="s">
        <v>191</v>
      </c>
      <c r="C73" s="89"/>
      <c r="D73" s="140"/>
    </row>
    <row r="74" spans="1:6" ht="25.5">
      <c r="A74" s="107"/>
      <c r="B74" s="109" t="s">
        <v>192</v>
      </c>
      <c r="C74" s="89"/>
      <c r="D74" s="140"/>
    </row>
    <row r="75" spans="1:6">
      <c r="A75" s="107"/>
      <c r="B75" s="109"/>
      <c r="C75" s="89"/>
      <c r="D75" s="140"/>
    </row>
    <row r="76" spans="1:6">
      <c r="A76" s="107"/>
      <c r="B76" s="109" t="s">
        <v>366</v>
      </c>
      <c r="C76" s="89"/>
      <c r="D76" s="140"/>
    </row>
    <row r="77" spans="1:6">
      <c r="A77" s="107"/>
      <c r="B77" s="109" t="s">
        <v>365</v>
      </c>
      <c r="C77" s="89"/>
      <c r="D77" s="140"/>
    </row>
    <row r="78" spans="1:6" ht="25.5">
      <c r="A78" s="107"/>
      <c r="B78" s="109" t="s">
        <v>214</v>
      </c>
      <c r="C78" s="88" t="s">
        <v>46</v>
      </c>
      <c r="D78" s="126">
        <v>1</v>
      </c>
      <c r="E78" s="223"/>
      <c r="F78" s="55">
        <f t="shared" ref="F78" si="10">D78*ROUND(E78,2)</f>
        <v>0</v>
      </c>
    </row>
    <row r="79" spans="1:6">
      <c r="A79" s="107"/>
      <c r="B79" s="109"/>
      <c r="C79" s="88"/>
      <c r="D79" s="126"/>
    </row>
    <row r="80" spans="1:6">
      <c r="A80" s="107"/>
      <c r="B80" s="109" t="s">
        <v>216</v>
      </c>
      <c r="C80" s="89"/>
      <c r="D80" s="140"/>
    </row>
    <row r="81" spans="1:6">
      <c r="A81" s="107"/>
      <c r="B81" s="109" t="s">
        <v>217</v>
      </c>
      <c r="C81" s="89"/>
      <c r="D81" s="140"/>
    </row>
    <row r="82" spans="1:6" ht="25.5">
      <c r="A82" s="107"/>
      <c r="B82" s="109" t="s">
        <v>215</v>
      </c>
      <c r="C82" s="88" t="s">
        <v>46</v>
      </c>
      <c r="D82" s="126">
        <v>2</v>
      </c>
      <c r="E82" s="223"/>
      <c r="F82" s="55">
        <f t="shared" ref="F82" si="11">D82*ROUND(E82,2)</f>
        <v>0</v>
      </c>
    </row>
    <row r="83" spans="1:6">
      <c r="A83" s="107"/>
      <c r="B83" s="109"/>
      <c r="C83" s="88"/>
      <c r="D83" s="126"/>
    </row>
    <row r="84" spans="1:6">
      <c r="A84" s="107"/>
      <c r="B84" s="109" t="s">
        <v>218</v>
      </c>
      <c r="C84" s="89"/>
      <c r="D84" s="140"/>
    </row>
    <row r="85" spans="1:6">
      <c r="A85" s="107"/>
      <c r="B85" s="109" t="s">
        <v>219</v>
      </c>
      <c r="C85" s="89"/>
      <c r="D85" s="140"/>
    </row>
    <row r="86" spans="1:6" ht="25.5">
      <c r="A86" s="107"/>
      <c r="B86" s="109" t="s">
        <v>220</v>
      </c>
      <c r="C86" s="88" t="s">
        <v>46</v>
      </c>
      <c r="D86" s="126">
        <v>5</v>
      </c>
      <c r="E86" s="223"/>
      <c r="F86" s="55">
        <f t="shared" ref="F86" si="12">D86*ROUND(E86,2)</f>
        <v>0</v>
      </c>
    </row>
    <row r="87" spans="1:6">
      <c r="A87" s="107"/>
      <c r="B87" s="109"/>
      <c r="C87" s="88"/>
      <c r="D87" s="126"/>
    </row>
    <row r="88" spans="1:6">
      <c r="A88" s="107"/>
      <c r="B88" s="109" t="s">
        <v>221</v>
      </c>
      <c r="C88" s="89"/>
      <c r="D88" s="140"/>
    </row>
    <row r="89" spans="1:6">
      <c r="A89" s="107"/>
      <c r="B89" s="109" t="s">
        <v>222</v>
      </c>
      <c r="C89" s="89"/>
      <c r="D89" s="140"/>
    </row>
    <row r="90" spans="1:6" ht="25.5">
      <c r="A90" s="107"/>
      <c r="B90" s="109" t="s">
        <v>360</v>
      </c>
      <c r="C90" s="88" t="s">
        <v>46</v>
      </c>
      <c r="D90" s="126">
        <v>2</v>
      </c>
      <c r="E90" s="223"/>
      <c r="F90" s="55">
        <f t="shared" ref="F90" si="13">D90*ROUND(E90,2)</f>
        <v>0</v>
      </c>
    </row>
    <row r="91" spans="1:6">
      <c r="A91" s="107"/>
      <c r="B91" s="109"/>
      <c r="C91" s="88"/>
      <c r="D91" s="126"/>
    </row>
    <row r="92" spans="1:6">
      <c r="A92" s="107"/>
      <c r="B92" s="109"/>
      <c r="C92" s="89"/>
      <c r="D92" s="140"/>
    </row>
    <row r="93" spans="1:6" ht="217.5" customHeight="1">
      <c r="A93" s="17">
        <f>MAX(A$19:A92)+1</f>
        <v>12</v>
      </c>
      <c r="B93" s="109" t="s">
        <v>229</v>
      </c>
      <c r="C93" s="89"/>
      <c r="D93" s="140"/>
    </row>
    <row r="94" spans="1:6">
      <c r="A94" s="107"/>
      <c r="B94" s="109" t="s">
        <v>184</v>
      </c>
      <c r="C94" s="89"/>
      <c r="D94" s="140"/>
    </row>
    <row r="95" spans="1:6">
      <c r="A95" s="107"/>
      <c r="B95" s="109" t="s">
        <v>363</v>
      </c>
      <c r="C95" s="89"/>
      <c r="D95" s="140"/>
    </row>
    <row r="96" spans="1:6">
      <c r="A96" s="107"/>
      <c r="B96" s="109" t="s">
        <v>364</v>
      </c>
      <c r="C96" s="89"/>
      <c r="D96" s="140"/>
    </row>
    <row r="97" spans="1:6">
      <c r="A97" s="107"/>
      <c r="B97" s="109" t="s">
        <v>185</v>
      </c>
      <c r="C97" s="89"/>
      <c r="D97" s="140"/>
    </row>
    <row r="98" spans="1:6">
      <c r="A98" s="107"/>
      <c r="B98" s="109" t="s">
        <v>186</v>
      </c>
      <c r="C98" s="89"/>
      <c r="D98" s="140"/>
    </row>
    <row r="99" spans="1:6" ht="63.75">
      <c r="A99" s="107"/>
      <c r="B99" s="109" t="s">
        <v>187</v>
      </c>
      <c r="C99" s="89"/>
      <c r="D99" s="140"/>
    </row>
    <row r="100" spans="1:6">
      <c r="A100" s="107"/>
      <c r="B100" s="109" t="s">
        <v>188</v>
      </c>
      <c r="C100" s="89"/>
      <c r="D100" s="140"/>
    </row>
    <row r="101" spans="1:6">
      <c r="A101" s="107"/>
      <c r="B101" s="109" t="s">
        <v>189</v>
      </c>
      <c r="C101" s="89"/>
      <c r="D101" s="140"/>
    </row>
    <row r="102" spans="1:6">
      <c r="A102" s="107"/>
      <c r="B102" s="109" t="s">
        <v>190</v>
      </c>
      <c r="C102" s="89"/>
      <c r="D102" s="140"/>
    </row>
    <row r="103" spans="1:6">
      <c r="A103" s="107"/>
      <c r="B103" s="109" t="s">
        <v>191</v>
      </c>
      <c r="C103" s="89"/>
      <c r="D103" s="140"/>
    </row>
    <row r="104" spans="1:6" ht="25.5">
      <c r="A104" s="107"/>
      <c r="B104" s="109" t="s">
        <v>192</v>
      </c>
      <c r="C104" s="89"/>
      <c r="D104" s="140"/>
    </row>
    <row r="105" spans="1:6">
      <c r="A105" s="107"/>
      <c r="B105" s="109"/>
      <c r="C105" s="89"/>
      <c r="D105" s="140"/>
    </row>
    <row r="106" spans="1:6">
      <c r="A106" s="107"/>
      <c r="B106" s="109" t="s">
        <v>361</v>
      </c>
      <c r="C106" s="89"/>
      <c r="D106" s="140"/>
    </row>
    <row r="107" spans="1:6">
      <c r="A107" s="107"/>
      <c r="B107" s="109" t="s">
        <v>227</v>
      </c>
      <c r="C107" s="89"/>
      <c r="D107" s="140"/>
    </row>
    <row r="108" spans="1:6" ht="25.5">
      <c r="A108" s="107"/>
      <c r="B108" s="109" t="s">
        <v>225</v>
      </c>
      <c r="C108" s="88" t="s">
        <v>46</v>
      </c>
      <c r="D108" s="126">
        <v>5</v>
      </c>
      <c r="E108" s="223"/>
      <c r="F108" s="55">
        <f t="shared" ref="F108" si="14">D108*ROUND(E108,2)</f>
        <v>0</v>
      </c>
    </row>
    <row r="109" spans="1:6">
      <c r="A109" s="107"/>
      <c r="B109" s="109"/>
      <c r="C109" s="89"/>
      <c r="D109" s="140"/>
    </row>
    <row r="110" spans="1:6">
      <c r="A110" s="107"/>
      <c r="B110" s="109" t="s">
        <v>362</v>
      </c>
      <c r="C110" s="89"/>
      <c r="D110" s="140"/>
    </row>
    <row r="111" spans="1:6">
      <c r="A111" s="107"/>
      <c r="B111" s="109" t="s">
        <v>226</v>
      </c>
      <c r="C111" s="89"/>
      <c r="D111" s="140"/>
    </row>
    <row r="112" spans="1:6" ht="25.5">
      <c r="A112" s="107"/>
      <c r="B112" s="109" t="s">
        <v>224</v>
      </c>
      <c r="C112" s="88" t="s">
        <v>46</v>
      </c>
      <c r="D112" s="126">
        <v>4</v>
      </c>
      <c r="E112" s="223"/>
      <c r="F112" s="55">
        <f t="shared" ref="F112" si="15">D112*ROUND(E112,2)</f>
        <v>0</v>
      </c>
    </row>
    <row r="113" spans="1:6">
      <c r="A113" s="107"/>
      <c r="B113" s="109"/>
      <c r="C113" s="88"/>
      <c r="D113" s="126"/>
    </row>
    <row r="114" spans="1:6">
      <c r="A114" s="107"/>
      <c r="B114" s="109"/>
      <c r="C114" s="88"/>
      <c r="D114" s="126"/>
    </row>
    <row r="115" spans="1:6" ht="63.75">
      <c r="A115" s="17">
        <f>MAX(A$19:A114)+1</f>
        <v>13</v>
      </c>
      <c r="B115" s="109" t="s">
        <v>230</v>
      </c>
      <c r="C115" s="88"/>
      <c r="D115" s="126"/>
    </row>
    <row r="116" spans="1:6" ht="63.75">
      <c r="A116" s="107"/>
      <c r="B116" s="109" t="s">
        <v>193</v>
      </c>
      <c r="C116" s="88"/>
      <c r="D116" s="126"/>
    </row>
    <row r="117" spans="1:6" ht="25.5">
      <c r="A117" s="107"/>
      <c r="B117" s="109" t="s">
        <v>194</v>
      </c>
      <c r="C117" s="88" t="s">
        <v>46</v>
      </c>
      <c r="D117" s="126">
        <v>19</v>
      </c>
      <c r="E117" s="223"/>
      <c r="F117" s="55">
        <f t="shared" ref="F117" si="16">D117*ROUND(E117,2)</f>
        <v>0</v>
      </c>
    </row>
    <row r="118" spans="1:6">
      <c r="A118" s="107"/>
      <c r="B118" s="109"/>
      <c r="C118" s="88"/>
      <c r="D118" s="126"/>
    </row>
    <row r="119" spans="1:6">
      <c r="B119" s="34"/>
    </row>
    <row r="120" spans="1:6" ht="38.25">
      <c r="A120" s="17">
        <f>MAX(A$19:A119)+1</f>
        <v>14</v>
      </c>
      <c r="B120" s="38" t="s">
        <v>371</v>
      </c>
      <c r="C120" s="36"/>
      <c r="D120" s="36"/>
      <c r="E120" s="36"/>
      <c r="F120" s="36"/>
    </row>
    <row r="121" spans="1:6">
      <c r="B121" s="34" t="s">
        <v>372</v>
      </c>
      <c r="C121" s="72" t="s">
        <v>70</v>
      </c>
      <c r="D121" s="130">
        <v>27</v>
      </c>
      <c r="E121" s="223"/>
      <c r="F121" s="55">
        <f t="shared" ref="F121" si="17">D121*ROUND(E121,2)</f>
        <v>0</v>
      </c>
    </row>
    <row r="122" spans="1:6">
      <c r="B122" s="34"/>
    </row>
    <row r="123" spans="1:6">
      <c r="B123" s="109"/>
    </row>
    <row r="124" spans="1:6" ht="51">
      <c r="A124" s="17">
        <f>MAX(A$19:A123)+1</f>
        <v>15</v>
      </c>
      <c r="B124" s="203" t="s">
        <v>357</v>
      </c>
      <c r="C124" s="72" t="s">
        <v>75</v>
      </c>
      <c r="D124" s="130">
        <v>1</v>
      </c>
      <c r="E124" s="223"/>
      <c r="F124" s="55">
        <f t="shared" ref="F124" si="18">D124*ROUND(E124,2)</f>
        <v>0</v>
      </c>
    </row>
    <row r="125" spans="1:6">
      <c r="B125" s="38"/>
    </row>
    <row r="126" spans="1:6">
      <c r="B126" s="95"/>
    </row>
    <row r="127" spans="1:6" ht="51">
      <c r="A127" s="17">
        <f>MAX(A$19:A126)+1</f>
        <v>16</v>
      </c>
      <c r="B127" s="38" t="s">
        <v>370</v>
      </c>
      <c r="C127" s="72" t="s">
        <v>75</v>
      </c>
      <c r="D127" s="130">
        <v>1</v>
      </c>
      <c r="E127" s="223"/>
      <c r="F127" s="55">
        <f t="shared" ref="F127" si="19">D127*ROUND(E127,2)</f>
        <v>0</v>
      </c>
    </row>
    <row r="128" spans="1:6">
      <c r="B128" s="34"/>
    </row>
    <row r="129" spans="1:6">
      <c r="B129" s="93"/>
      <c r="C129" s="88"/>
      <c r="D129" s="126"/>
    </row>
    <row r="130" spans="1:6" ht="25.5">
      <c r="A130" s="17">
        <f>MAX(A$19:A129)+1</f>
        <v>17</v>
      </c>
      <c r="B130" s="71" t="s">
        <v>137</v>
      </c>
      <c r="C130" s="72" t="s">
        <v>75</v>
      </c>
      <c r="D130" s="130">
        <v>1</v>
      </c>
      <c r="E130" s="223"/>
      <c r="F130" s="55">
        <f t="shared" ref="F130" si="20">D130*ROUND(E130,2)</f>
        <v>0</v>
      </c>
    </row>
    <row r="131" spans="1:6">
      <c r="B131" s="95"/>
      <c r="C131" s="16"/>
      <c r="D131" s="139"/>
    </row>
    <row r="132" spans="1:6">
      <c r="B132" s="95"/>
    </row>
    <row r="133" spans="1:6">
      <c r="A133" s="17">
        <f>MAX(A$19:A132)+1</f>
        <v>18</v>
      </c>
      <c r="B133" s="38" t="s">
        <v>182</v>
      </c>
      <c r="C133" s="72" t="s">
        <v>46</v>
      </c>
      <c r="D133" s="130">
        <v>1</v>
      </c>
      <c r="E133" s="223"/>
      <c r="F133" s="55">
        <f t="shared" ref="F133" si="21">D133*ROUND(E133,2)</f>
        <v>0</v>
      </c>
    </row>
    <row r="134" spans="1:6">
      <c r="B134" s="34"/>
    </row>
    <row r="135" spans="1:6">
      <c r="B135" s="34"/>
    </row>
    <row r="136" spans="1:6" ht="25.5">
      <c r="A136" s="17">
        <f>MAX(A$19:A135)+1</f>
        <v>19</v>
      </c>
      <c r="B136" s="38" t="s">
        <v>123</v>
      </c>
      <c r="C136" s="72" t="s">
        <v>75</v>
      </c>
      <c r="D136" s="130">
        <v>1</v>
      </c>
      <c r="E136" s="223"/>
      <c r="F136" s="55">
        <f t="shared" ref="F136" si="22">D136*ROUND(E136,2)</f>
        <v>0</v>
      </c>
    </row>
    <row r="137" spans="1:6">
      <c r="B137" s="38"/>
    </row>
    <row r="138" spans="1:6">
      <c r="B138" s="34"/>
    </row>
    <row r="139" spans="1:6" ht="25.5">
      <c r="A139" s="17">
        <f>MAX(A$19:A138)+1</f>
        <v>20</v>
      </c>
      <c r="B139" s="38" t="s">
        <v>138</v>
      </c>
      <c r="C139" s="72" t="s">
        <v>46</v>
      </c>
      <c r="D139" s="130">
        <v>40</v>
      </c>
      <c r="E139" s="223"/>
      <c r="F139" s="55">
        <f t="shared" ref="F139" si="23">D139*ROUND(E139,2)</f>
        <v>0</v>
      </c>
    </row>
    <row r="140" spans="1:6">
      <c r="B140" s="34"/>
    </row>
    <row r="141" spans="1:6">
      <c r="B141" s="34"/>
    </row>
    <row r="142" spans="1:6" ht="25.5">
      <c r="A142" s="17">
        <f>MAX(A$19:A141)+1</f>
        <v>21</v>
      </c>
      <c r="B142" s="38" t="s">
        <v>223</v>
      </c>
      <c r="C142" s="72" t="s">
        <v>46</v>
      </c>
      <c r="D142" s="130">
        <v>1</v>
      </c>
      <c r="E142" s="223"/>
      <c r="F142" s="55">
        <f t="shared" ref="F142" si="24">D142*ROUND(E142,2)</f>
        <v>0</v>
      </c>
    </row>
    <row r="143" spans="1:6">
      <c r="B143" s="34"/>
    </row>
    <row r="144" spans="1:6">
      <c r="B144" s="34"/>
    </row>
    <row r="145" spans="1:6">
      <c r="A145" s="17">
        <f>MAX(A$19:A144)+1</f>
        <v>22</v>
      </c>
      <c r="B145" s="38" t="s">
        <v>139</v>
      </c>
      <c r="C145" s="72" t="s">
        <v>73</v>
      </c>
      <c r="D145" s="130">
        <v>150</v>
      </c>
      <c r="E145" s="223"/>
      <c r="F145" s="55">
        <f t="shared" ref="F145" si="25">D145*ROUND(E145,2)</f>
        <v>0</v>
      </c>
    </row>
    <row r="146" spans="1:6">
      <c r="B146" s="34"/>
    </row>
    <row r="147" spans="1:6">
      <c r="B147" s="38"/>
    </row>
    <row r="148" spans="1:6" ht="25.5">
      <c r="A148" s="17">
        <f>MAX(A$19:A147)+1</f>
        <v>23</v>
      </c>
      <c r="B148" s="110" t="s">
        <v>72</v>
      </c>
      <c r="C148" s="72" t="s">
        <v>74</v>
      </c>
      <c r="D148" s="130">
        <v>5</v>
      </c>
      <c r="E148" s="223"/>
      <c r="F148" s="55">
        <f t="shared" ref="F148" si="26">D148*ROUND(E148,2)</f>
        <v>0</v>
      </c>
    </row>
    <row r="149" spans="1:6">
      <c r="B149" s="110"/>
      <c r="C149" s="72"/>
      <c r="D149" s="130"/>
    </row>
    <row r="151" spans="1:6" ht="13.5" thickBot="1">
      <c r="A151" s="66"/>
      <c r="B151" s="68"/>
      <c r="C151" s="73"/>
      <c r="D151" s="147"/>
      <c r="E151" s="70"/>
      <c r="F151" s="70"/>
    </row>
    <row r="153" spans="1:6">
      <c r="A153" s="62"/>
      <c r="B153" s="63" t="s">
        <v>142</v>
      </c>
      <c r="C153" s="64"/>
      <c r="D153" s="129"/>
      <c r="E153" s="65"/>
      <c r="F153" s="65">
        <f>SUM(F12:F151)</f>
        <v>0</v>
      </c>
    </row>
    <row r="154" spans="1:6" ht="13.5" thickBot="1">
      <c r="A154" s="66"/>
      <c r="B154" s="68"/>
      <c r="C154" s="73"/>
      <c r="D154" s="147"/>
      <c r="E154" s="70"/>
      <c r="F154" s="70"/>
    </row>
    <row r="157" spans="1:6">
      <c r="A157" s="46" t="s">
        <v>453</v>
      </c>
      <c r="B157" s="46" t="s">
        <v>45</v>
      </c>
      <c r="C157" s="167"/>
      <c r="E157" s="112"/>
    </row>
    <row r="158" spans="1:6">
      <c r="C158" s="167"/>
      <c r="E158" s="112"/>
    </row>
    <row r="159" spans="1:6" ht="25.5">
      <c r="A159" s="40" t="s">
        <v>3</v>
      </c>
      <c r="B159" s="41" t="s">
        <v>0</v>
      </c>
      <c r="C159" s="42" t="s">
        <v>2</v>
      </c>
      <c r="D159" s="121" t="s">
        <v>1</v>
      </c>
      <c r="E159" s="111" t="s">
        <v>76</v>
      </c>
      <c r="F159" s="111" t="s">
        <v>77</v>
      </c>
    </row>
    <row r="160" spans="1:6">
      <c r="C160" s="167"/>
    </row>
    <row r="161" spans="1:6" ht="89.25">
      <c r="A161" s="17">
        <f>MAX(A$158:A160)+1</f>
        <v>1</v>
      </c>
      <c r="B161" s="46" t="s">
        <v>231</v>
      </c>
      <c r="C161" s="167" t="s">
        <v>75</v>
      </c>
      <c r="D161" s="122">
        <v>1</v>
      </c>
      <c r="E161" s="223"/>
      <c r="F161" s="55">
        <f t="shared" ref="F161" si="27">D161*ROUND(E161,2)</f>
        <v>0</v>
      </c>
    </row>
    <row r="162" spans="1:6" ht="25.5">
      <c r="B162" s="46" t="s">
        <v>129</v>
      </c>
      <c r="C162" s="167"/>
    </row>
    <row r="163" spans="1:6">
      <c r="C163" s="167"/>
    </row>
    <row r="164" spans="1:6">
      <c r="C164" s="167"/>
      <c r="E164" s="112"/>
    </row>
    <row r="165" spans="1:6">
      <c r="A165" s="17">
        <f>MAX(A$157:A164)+1</f>
        <v>2</v>
      </c>
      <c r="B165" s="46" t="s">
        <v>104</v>
      </c>
      <c r="C165" s="36"/>
      <c r="D165" s="36"/>
      <c r="E165" s="36"/>
      <c r="F165" s="36"/>
    </row>
    <row r="166" spans="1:6" ht="25.5">
      <c r="B166" s="181" t="s">
        <v>330</v>
      </c>
      <c r="C166" s="183"/>
      <c r="E166" s="112"/>
      <c r="F166" s="112"/>
    </row>
    <row r="167" spans="1:6">
      <c r="B167" s="181" t="s">
        <v>101</v>
      </c>
      <c r="C167" s="183"/>
      <c r="E167" s="112"/>
      <c r="F167" s="112"/>
    </row>
    <row r="168" spans="1:6">
      <c r="B168" s="184" t="s">
        <v>287</v>
      </c>
      <c r="C168" s="183"/>
      <c r="E168" s="112"/>
      <c r="F168" s="112"/>
    </row>
    <row r="169" spans="1:6">
      <c r="B169" s="184" t="s">
        <v>288</v>
      </c>
      <c r="C169" s="183"/>
      <c r="E169" s="112"/>
      <c r="F169" s="112"/>
    </row>
    <row r="170" spans="1:6" ht="25.5">
      <c r="B170" s="202" t="s">
        <v>351</v>
      </c>
      <c r="C170" s="183"/>
      <c r="E170" s="112"/>
      <c r="F170" s="112"/>
    </row>
    <row r="171" spans="1:6" ht="25.5">
      <c r="B171" s="202" t="s">
        <v>352</v>
      </c>
      <c r="C171" s="183"/>
      <c r="E171" s="112"/>
      <c r="F171" s="112"/>
    </row>
    <row r="172" spans="1:6" ht="25.5">
      <c r="B172" s="185" t="s">
        <v>353</v>
      </c>
      <c r="C172" s="183"/>
      <c r="E172" s="112"/>
      <c r="F172" s="112"/>
    </row>
    <row r="173" spans="1:6" ht="25.5">
      <c r="B173" s="185" t="s">
        <v>354</v>
      </c>
      <c r="C173" s="183"/>
      <c r="E173" s="112"/>
      <c r="F173" s="112"/>
    </row>
    <row r="174" spans="1:6" ht="25.5">
      <c r="B174" s="184" t="s">
        <v>289</v>
      </c>
      <c r="C174" s="183"/>
      <c r="E174" s="112"/>
      <c r="F174" s="112"/>
    </row>
    <row r="175" spans="1:6">
      <c r="B175" s="184" t="s">
        <v>290</v>
      </c>
      <c r="C175" s="183"/>
      <c r="E175" s="112"/>
      <c r="F175" s="112"/>
    </row>
    <row r="176" spans="1:6" ht="102">
      <c r="B176" s="181" t="s">
        <v>102</v>
      </c>
      <c r="C176" s="183"/>
      <c r="E176" s="112"/>
      <c r="F176" s="112"/>
    </row>
    <row r="177" spans="2:6" ht="38.25">
      <c r="B177" s="181" t="s">
        <v>232</v>
      </c>
      <c r="C177" s="183"/>
      <c r="E177" s="112"/>
      <c r="F177" s="112"/>
    </row>
    <row r="178" spans="2:6" ht="76.5">
      <c r="B178" s="181" t="s">
        <v>103</v>
      </c>
      <c r="C178" s="183"/>
      <c r="E178" s="112"/>
      <c r="F178" s="112"/>
    </row>
    <row r="179" spans="2:6" ht="89.25">
      <c r="B179" s="181" t="s">
        <v>285</v>
      </c>
      <c r="C179" s="183"/>
      <c r="E179" s="112"/>
      <c r="F179" s="112"/>
    </row>
    <row r="180" spans="2:6" ht="63.75">
      <c r="B180" s="181" t="s">
        <v>233</v>
      </c>
      <c r="C180" s="183"/>
      <c r="E180" s="112"/>
      <c r="F180" s="112"/>
    </row>
    <row r="181" spans="2:6">
      <c r="B181" s="181"/>
      <c r="C181" s="183"/>
      <c r="E181" s="112"/>
      <c r="F181" s="112"/>
    </row>
    <row r="182" spans="2:6" ht="25.5">
      <c r="B182" s="164" t="s">
        <v>331</v>
      </c>
      <c r="C182" s="183"/>
      <c r="E182" s="112"/>
      <c r="F182" s="112"/>
    </row>
    <row r="183" spans="2:6">
      <c r="B183" s="184" t="s">
        <v>291</v>
      </c>
      <c r="C183" s="183"/>
      <c r="E183" s="112"/>
      <c r="F183" s="112"/>
    </row>
    <row r="184" spans="2:6" ht="25.5">
      <c r="B184" s="184" t="s">
        <v>292</v>
      </c>
      <c r="C184" s="183"/>
      <c r="E184" s="112"/>
      <c r="F184" s="112"/>
    </row>
    <row r="185" spans="2:6" ht="25.5">
      <c r="B185" s="184" t="s">
        <v>293</v>
      </c>
      <c r="C185" s="183"/>
      <c r="E185" s="112"/>
      <c r="F185" s="112"/>
    </row>
    <row r="186" spans="2:6" ht="25.5">
      <c r="B186" s="184" t="s">
        <v>294</v>
      </c>
      <c r="C186" s="183"/>
      <c r="E186" s="112"/>
      <c r="F186" s="112"/>
    </row>
    <row r="187" spans="2:6" ht="25.5">
      <c r="B187" s="184" t="s">
        <v>295</v>
      </c>
      <c r="C187" s="183"/>
      <c r="E187" s="112"/>
      <c r="F187" s="112"/>
    </row>
    <row r="188" spans="2:6">
      <c r="B188" s="184" t="s">
        <v>296</v>
      </c>
      <c r="C188" s="183"/>
      <c r="E188" s="112"/>
      <c r="F188" s="112"/>
    </row>
    <row r="189" spans="2:6">
      <c r="B189" s="184" t="s">
        <v>297</v>
      </c>
      <c r="C189" s="183"/>
      <c r="E189" s="112"/>
      <c r="F189" s="112"/>
    </row>
    <row r="190" spans="2:6" ht="25.5">
      <c r="B190" s="184" t="s">
        <v>298</v>
      </c>
      <c r="C190" s="183"/>
      <c r="E190" s="112"/>
      <c r="F190" s="112"/>
    </row>
    <row r="191" spans="2:6" ht="114.75">
      <c r="B191" s="186" t="s">
        <v>341</v>
      </c>
      <c r="C191" s="183"/>
      <c r="E191" s="112"/>
      <c r="F191" s="112"/>
    </row>
    <row r="192" spans="2:6">
      <c r="B192" s="164" t="s">
        <v>234</v>
      </c>
      <c r="C192" s="183"/>
      <c r="E192" s="112"/>
      <c r="F192" s="112"/>
    </row>
    <row r="193" spans="2:6">
      <c r="B193" s="185" t="s">
        <v>299</v>
      </c>
      <c r="C193" s="184"/>
      <c r="E193" s="112"/>
      <c r="F193" s="112"/>
    </row>
    <row r="194" spans="2:6">
      <c r="B194" s="185" t="s">
        <v>300</v>
      </c>
      <c r="C194" s="184"/>
      <c r="E194" s="112"/>
      <c r="F194" s="112"/>
    </row>
    <row r="195" spans="2:6">
      <c r="B195" s="185" t="s">
        <v>301</v>
      </c>
      <c r="C195" s="184"/>
      <c r="E195" s="112"/>
      <c r="F195" s="112"/>
    </row>
    <row r="196" spans="2:6">
      <c r="B196" s="185" t="s">
        <v>302</v>
      </c>
      <c r="C196" s="184"/>
      <c r="E196" s="112"/>
      <c r="F196" s="112"/>
    </row>
    <row r="197" spans="2:6">
      <c r="B197" s="181" t="s">
        <v>235</v>
      </c>
      <c r="C197" s="183"/>
      <c r="E197" s="112"/>
      <c r="F197" s="112"/>
    </row>
    <row r="198" spans="2:6">
      <c r="B198" s="181" t="s">
        <v>236</v>
      </c>
      <c r="C198" s="183"/>
      <c r="E198" s="112"/>
      <c r="F198" s="112"/>
    </row>
    <row r="199" spans="2:6">
      <c r="B199" s="181" t="s">
        <v>237</v>
      </c>
      <c r="C199" s="183"/>
      <c r="E199" s="112"/>
      <c r="F199" s="112"/>
    </row>
    <row r="200" spans="2:6">
      <c r="B200" s="164" t="s">
        <v>238</v>
      </c>
      <c r="C200" s="183"/>
      <c r="E200" s="112"/>
      <c r="F200" s="112"/>
    </row>
    <row r="201" spans="2:6" ht="63.75">
      <c r="B201" s="164" t="s">
        <v>334</v>
      </c>
      <c r="C201" s="183"/>
      <c r="E201" s="112"/>
      <c r="F201" s="112"/>
    </row>
    <row r="202" spans="2:6" ht="153">
      <c r="B202" s="164" t="s">
        <v>355</v>
      </c>
      <c r="C202" s="183"/>
      <c r="E202" s="112"/>
      <c r="F202" s="112"/>
    </row>
    <row r="203" spans="2:6" ht="63.75">
      <c r="B203" s="164" t="s">
        <v>335</v>
      </c>
      <c r="C203" s="183"/>
      <c r="E203" s="112"/>
      <c r="F203" s="112"/>
    </row>
    <row r="204" spans="2:6" ht="153">
      <c r="B204" s="164" t="s">
        <v>336</v>
      </c>
      <c r="C204" s="183"/>
      <c r="E204" s="112"/>
      <c r="F204" s="112"/>
    </row>
    <row r="205" spans="2:6">
      <c r="B205" s="181" t="s">
        <v>239</v>
      </c>
      <c r="C205" s="183"/>
      <c r="E205" s="112"/>
      <c r="F205" s="112"/>
    </row>
    <row r="206" spans="2:6">
      <c r="B206" s="184" t="s">
        <v>303</v>
      </c>
      <c r="C206" s="183"/>
      <c r="E206" s="112"/>
      <c r="F206" s="112"/>
    </row>
    <row r="207" spans="2:6">
      <c r="B207" s="184" t="s">
        <v>304</v>
      </c>
      <c r="C207" s="183"/>
      <c r="E207" s="112"/>
      <c r="F207" s="112"/>
    </row>
    <row r="208" spans="2:6">
      <c r="B208" s="181" t="s">
        <v>240</v>
      </c>
      <c r="C208" s="183"/>
      <c r="E208" s="112"/>
      <c r="F208" s="112"/>
    </row>
    <row r="209" spans="2:6" ht="25.5">
      <c r="B209" s="184" t="s">
        <v>305</v>
      </c>
      <c r="C209" s="183"/>
      <c r="E209" s="112"/>
      <c r="F209" s="112"/>
    </row>
    <row r="210" spans="2:6" ht="25.5">
      <c r="B210" s="184" t="s">
        <v>306</v>
      </c>
      <c r="C210" s="183"/>
      <c r="E210" s="112"/>
      <c r="F210" s="112"/>
    </row>
    <row r="211" spans="2:6" ht="25.5">
      <c r="B211" s="184" t="s">
        <v>307</v>
      </c>
      <c r="C211" s="183"/>
      <c r="E211" s="112"/>
      <c r="F211" s="112"/>
    </row>
    <row r="212" spans="2:6">
      <c r="B212" s="184" t="s">
        <v>308</v>
      </c>
      <c r="C212" s="183"/>
      <c r="E212" s="112"/>
      <c r="F212" s="112"/>
    </row>
    <row r="213" spans="2:6">
      <c r="B213" s="181" t="s">
        <v>241</v>
      </c>
      <c r="C213" s="183"/>
      <c r="E213" s="112"/>
      <c r="F213" s="112"/>
    </row>
    <row r="214" spans="2:6" ht="25.5">
      <c r="B214" s="184" t="s">
        <v>309</v>
      </c>
      <c r="C214" s="183"/>
      <c r="E214" s="112"/>
      <c r="F214" s="112"/>
    </row>
    <row r="215" spans="2:6" ht="25.5">
      <c r="B215" s="184" t="s">
        <v>310</v>
      </c>
      <c r="C215" s="183"/>
      <c r="E215" s="112"/>
      <c r="F215" s="112"/>
    </row>
    <row r="216" spans="2:6" ht="25.5">
      <c r="B216" s="184" t="s">
        <v>311</v>
      </c>
      <c r="C216" s="183"/>
      <c r="E216" s="112"/>
      <c r="F216" s="112"/>
    </row>
    <row r="217" spans="2:6">
      <c r="B217" s="184" t="s">
        <v>308</v>
      </c>
      <c r="C217" s="183"/>
      <c r="E217" s="112"/>
      <c r="F217" s="112"/>
    </row>
    <row r="218" spans="2:6" ht="127.5">
      <c r="B218" s="164" t="s">
        <v>337</v>
      </c>
      <c r="C218" s="183"/>
      <c r="E218" s="112"/>
      <c r="F218" s="112"/>
    </row>
    <row r="219" spans="2:6">
      <c r="B219" s="181" t="s">
        <v>242</v>
      </c>
      <c r="C219" s="183"/>
      <c r="E219" s="112"/>
      <c r="F219" s="112"/>
    </row>
    <row r="220" spans="2:6">
      <c r="B220" s="184" t="s">
        <v>312</v>
      </c>
      <c r="C220" s="183"/>
      <c r="E220" s="112"/>
      <c r="F220" s="112"/>
    </row>
    <row r="221" spans="2:6">
      <c r="B221" s="184" t="s">
        <v>313</v>
      </c>
      <c r="C221" s="183"/>
      <c r="E221" s="112"/>
      <c r="F221" s="112"/>
    </row>
    <row r="222" spans="2:6">
      <c r="B222" s="184" t="s">
        <v>314</v>
      </c>
      <c r="C222" s="183"/>
      <c r="E222" s="112"/>
      <c r="F222" s="112"/>
    </row>
    <row r="223" spans="2:6">
      <c r="B223" s="184" t="s">
        <v>315</v>
      </c>
      <c r="C223" s="183"/>
      <c r="E223" s="112"/>
      <c r="F223" s="112"/>
    </row>
    <row r="224" spans="2:6">
      <c r="B224" s="184" t="s">
        <v>316</v>
      </c>
      <c r="C224" s="183"/>
      <c r="E224" s="112"/>
      <c r="F224" s="112"/>
    </row>
    <row r="225" spans="2:6">
      <c r="B225" s="164" t="s">
        <v>243</v>
      </c>
      <c r="C225" s="183"/>
      <c r="E225" s="112"/>
      <c r="F225" s="112"/>
    </row>
    <row r="226" spans="2:6" ht="76.5">
      <c r="B226" s="181" t="s">
        <v>244</v>
      </c>
      <c r="C226" s="183"/>
      <c r="E226" s="112"/>
      <c r="F226" s="112"/>
    </row>
    <row r="227" spans="2:6">
      <c r="B227" s="181" t="s">
        <v>101</v>
      </c>
      <c r="C227" s="183"/>
      <c r="E227" s="112"/>
      <c r="F227" s="112"/>
    </row>
    <row r="228" spans="2:6">
      <c r="B228" s="184" t="s">
        <v>317</v>
      </c>
      <c r="C228" s="183"/>
      <c r="E228" s="112"/>
      <c r="F228" s="112"/>
    </row>
    <row r="229" spans="2:6">
      <c r="B229" s="184" t="s">
        <v>318</v>
      </c>
      <c r="C229" s="183"/>
      <c r="E229" s="112"/>
      <c r="F229" s="112"/>
    </row>
    <row r="230" spans="2:6">
      <c r="B230" s="184" t="s">
        <v>319</v>
      </c>
      <c r="C230" s="183"/>
      <c r="E230" s="112"/>
      <c r="F230" s="112"/>
    </row>
    <row r="231" spans="2:6">
      <c r="B231" s="184" t="s">
        <v>320</v>
      </c>
      <c r="C231" s="183"/>
      <c r="E231" s="112"/>
      <c r="F231" s="112"/>
    </row>
    <row r="232" spans="2:6">
      <c r="B232" s="181" t="s">
        <v>242</v>
      </c>
      <c r="C232" s="183"/>
      <c r="E232" s="112"/>
      <c r="F232" s="112"/>
    </row>
    <row r="233" spans="2:6">
      <c r="B233" s="185" t="s">
        <v>369</v>
      </c>
      <c r="C233" s="183"/>
      <c r="E233" s="112"/>
      <c r="F233" s="112"/>
    </row>
    <row r="234" spans="2:6">
      <c r="B234" s="184" t="s">
        <v>321</v>
      </c>
      <c r="C234" s="183"/>
      <c r="E234" s="112"/>
      <c r="F234" s="112"/>
    </row>
    <row r="235" spans="2:6">
      <c r="B235" s="184" t="s">
        <v>322</v>
      </c>
      <c r="C235" s="183"/>
      <c r="E235" s="112"/>
      <c r="F235" s="112"/>
    </row>
    <row r="236" spans="2:6" ht="25.5">
      <c r="B236" s="184" t="s">
        <v>323</v>
      </c>
      <c r="C236" s="183"/>
      <c r="E236" s="112"/>
      <c r="F236" s="112"/>
    </row>
    <row r="237" spans="2:6" ht="25.5">
      <c r="B237" s="184" t="s">
        <v>324</v>
      </c>
      <c r="C237" s="183"/>
      <c r="E237" s="112"/>
      <c r="F237" s="112"/>
    </row>
    <row r="238" spans="2:6">
      <c r="B238" s="181" t="s">
        <v>245</v>
      </c>
      <c r="C238" s="183"/>
      <c r="E238" s="112"/>
      <c r="F238" s="112"/>
    </row>
    <row r="239" spans="2:6">
      <c r="B239" s="185" t="s">
        <v>369</v>
      </c>
      <c r="C239" s="183"/>
      <c r="E239" s="112"/>
      <c r="F239" s="112"/>
    </row>
    <row r="240" spans="2:6">
      <c r="B240" s="184" t="s">
        <v>325</v>
      </c>
      <c r="C240" s="183"/>
      <c r="E240" s="112"/>
      <c r="F240" s="112"/>
    </row>
    <row r="241" spans="2:6">
      <c r="B241" s="184" t="s">
        <v>326</v>
      </c>
      <c r="C241" s="183"/>
      <c r="E241" s="112"/>
      <c r="F241" s="112"/>
    </row>
    <row r="242" spans="2:6" ht="25.5">
      <c r="B242" s="184" t="s">
        <v>327</v>
      </c>
      <c r="C242" s="183"/>
      <c r="E242" s="112"/>
      <c r="F242" s="112"/>
    </row>
    <row r="243" spans="2:6" ht="25.5">
      <c r="B243" s="184" t="s">
        <v>328</v>
      </c>
      <c r="C243" s="183"/>
      <c r="E243" s="112"/>
      <c r="F243" s="112"/>
    </row>
    <row r="244" spans="2:6" ht="140.25">
      <c r="B244" s="164" t="s">
        <v>338</v>
      </c>
      <c r="C244" s="183"/>
      <c r="E244" s="112"/>
      <c r="F244" s="112"/>
    </row>
    <row r="245" spans="2:6" ht="63.75">
      <c r="B245" s="164" t="s">
        <v>339</v>
      </c>
      <c r="C245" s="183"/>
      <c r="E245" s="112"/>
      <c r="F245" s="112"/>
    </row>
    <row r="246" spans="2:6" ht="102">
      <c r="B246" s="164" t="s">
        <v>340</v>
      </c>
      <c r="C246" s="183"/>
      <c r="E246" s="112"/>
      <c r="F246" s="112"/>
    </row>
    <row r="247" spans="2:6">
      <c r="B247" s="164" t="s">
        <v>246</v>
      </c>
      <c r="C247" s="183"/>
      <c r="E247" s="112"/>
      <c r="F247" s="112"/>
    </row>
    <row r="248" spans="2:6" ht="63.75">
      <c r="B248" s="164" t="s">
        <v>335</v>
      </c>
      <c r="C248" s="183"/>
      <c r="E248" s="112"/>
      <c r="F248" s="112"/>
    </row>
    <row r="249" spans="2:6" ht="102">
      <c r="B249" s="164" t="s">
        <v>340</v>
      </c>
      <c r="C249" s="183"/>
      <c r="E249" s="112"/>
      <c r="F249" s="112"/>
    </row>
    <row r="250" spans="2:6" ht="127.5">
      <c r="B250" s="164" t="s">
        <v>337</v>
      </c>
      <c r="C250" s="183"/>
      <c r="E250" s="112"/>
      <c r="F250" s="112"/>
    </row>
    <row r="251" spans="2:6">
      <c r="B251" s="181" t="s">
        <v>242</v>
      </c>
      <c r="C251" s="183"/>
      <c r="E251" s="112"/>
      <c r="F251" s="112"/>
    </row>
    <row r="252" spans="2:6">
      <c r="B252" s="184" t="s">
        <v>312</v>
      </c>
      <c r="C252" s="183"/>
      <c r="E252" s="112"/>
      <c r="F252" s="112"/>
    </row>
    <row r="253" spans="2:6">
      <c r="B253" s="184" t="s">
        <v>313</v>
      </c>
      <c r="C253" s="183"/>
      <c r="E253" s="112"/>
      <c r="F253" s="112"/>
    </row>
    <row r="254" spans="2:6">
      <c r="B254" s="184" t="s">
        <v>314</v>
      </c>
      <c r="C254" s="183"/>
      <c r="E254" s="112"/>
      <c r="F254" s="112"/>
    </row>
    <row r="255" spans="2:6">
      <c r="B255" s="184" t="s">
        <v>329</v>
      </c>
      <c r="C255" s="183"/>
      <c r="E255" s="112"/>
      <c r="F255" s="112"/>
    </row>
    <row r="256" spans="2:6">
      <c r="B256" s="184" t="s">
        <v>316</v>
      </c>
      <c r="C256" s="183"/>
      <c r="E256" s="112"/>
      <c r="F256" s="112"/>
    </row>
    <row r="257" spans="1:6" ht="153">
      <c r="B257" s="164" t="s">
        <v>356</v>
      </c>
      <c r="C257" s="183"/>
      <c r="E257" s="112"/>
      <c r="F257" s="112"/>
    </row>
    <row r="258" spans="1:6">
      <c r="B258" s="164"/>
      <c r="C258" s="183"/>
      <c r="E258" s="112"/>
      <c r="F258" s="112"/>
    </row>
    <row r="259" spans="1:6">
      <c r="A259" s="187"/>
      <c r="B259" s="164" t="s">
        <v>342</v>
      </c>
      <c r="C259" s="188"/>
      <c r="D259" s="189"/>
      <c r="E259" s="190"/>
      <c r="F259" s="191"/>
    </row>
    <row r="260" spans="1:6" ht="114.75">
      <c r="A260" s="187" t="s">
        <v>21</v>
      </c>
      <c r="B260" s="186" t="s">
        <v>341</v>
      </c>
      <c r="C260" s="189"/>
      <c r="D260" s="192"/>
      <c r="E260" s="190"/>
      <c r="F260" s="191"/>
    </row>
    <row r="261" spans="1:6">
      <c r="A261" s="187"/>
      <c r="B261" s="186"/>
      <c r="C261" s="189"/>
      <c r="D261" s="192"/>
      <c r="E261" s="190"/>
      <c r="F261" s="191"/>
    </row>
    <row r="262" spans="1:6" ht="127.5">
      <c r="A262" s="187" t="s">
        <v>21</v>
      </c>
      <c r="B262" s="186" t="s">
        <v>343</v>
      </c>
      <c r="C262" s="193"/>
      <c r="D262" s="194"/>
      <c r="E262" s="195"/>
      <c r="F262" s="191"/>
    </row>
    <row r="263" spans="1:6" ht="25.5">
      <c r="A263" s="196"/>
      <c r="B263" s="197" t="s">
        <v>344</v>
      </c>
      <c r="C263" s="188"/>
      <c r="D263" s="188"/>
      <c r="E263" s="198"/>
      <c r="F263" s="191"/>
    </row>
    <row r="264" spans="1:6">
      <c r="A264" s="196" t="s">
        <v>21</v>
      </c>
      <c r="B264" s="197" t="s">
        <v>345</v>
      </c>
      <c r="C264" s="188"/>
      <c r="D264" s="188"/>
      <c r="E264" s="198"/>
      <c r="F264" s="191"/>
    </row>
    <row r="265" spans="1:6">
      <c r="A265" s="196" t="s">
        <v>21</v>
      </c>
      <c r="B265" s="197" t="s">
        <v>346</v>
      </c>
      <c r="C265" s="188"/>
      <c r="D265" s="188"/>
      <c r="E265" s="198"/>
      <c r="F265" s="191"/>
    </row>
    <row r="266" spans="1:6">
      <c r="A266" s="196"/>
      <c r="B266" s="197"/>
      <c r="C266" s="188"/>
      <c r="D266" s="188"/>
      <c r="E266" s="199"/>
      <c r="F266" s="191"/>
    </row>
    <row r="267" spans="1:6">
      <c r="A267" s="196"/>
      <c r="B267" s="200" t="s">
        <v>347</v>
      </c>
      <c r="C267" s="188"/>
      <c r="D267" s="188"/>
      <c r="E267" s="201"/>
      <c r="F267" s="191"/>
    </row>
    <row r="268" spans="1:6" ht="25.5">
      <c r="A268" s="196" t="s">
        <v>21</v>
      </c>
      <c r="B268" s="197" t="s">
        <v>348</v>
      </c>
      <c r="C268" s="188"/>
      <c r="D268" s="188"/>
      <c r="E268" s="198"/>
      <c r="F268" s="191"/>
    </row>
    <row r="269" spans="1:6">
      <c r="A269" s="196" t="s">
        <v>21</v>
      </c>
      <c r="B269" s="197" t="s">
        <v>349</v>
      </c>
      <c r="C269" s="188"/>
      <c r="D269" s="188"/>
      <c r="E269" s="198"/>
      <c r="F269" s="191"/>
    </row>
    <row r="270" spans="1:6">
      <c r="A270" s="196" t="s">
        <v>21</v>
      </c>
      <c r="B270" s="197" t="s">
        <v>350</v>
      </c>
      <c r="C270" s="188"/>
      <c r="D270" s="188"/>
      <c r="E270" s="198"/>
      <c r="F270" s="191"/>
    </row>
    <row r="271" spans="1:6">
      <c r="B271" s="181"/>
      <c r="C271" s="183"/>
      <c r="E271" s="112"/>
      <c r="F271" s="112"/>
    </row>
    <row r="272" spans="1:6">
      <c r="B272" s="181" t="s">
        <v>332</v>
      </c>
      <c r="C272" s="183"/>
      <c r="E272" s="112"/>
      <c r="F272" s="112"/>
    </row>
    <row r="273" spans="1:6">
      <c r="B273" s="181" t="s">
        <v>333</v>
      </c>
      <c r="C273" s="167" t="s">
        <v>75</v>
      </c>
      <c r="D273" s="122">
        <v>1</v>
      </c>
      <c r="E273" s="223"/>
      <c r="F273" s="55">
        <f t="shared" ref="F273" si="28">D273*ROUND(E273,2)</f>
        <v>0</v>
      </c>
    </row>
    <row r="274" spans="1:6">
      <c r="B274" s="181"/>
      <c r="C274" s="183"/>
      <c r="E274" s="112"/>
      <c r="F274" s="112"/>
    </row>
    <row r="275" spans="1:6">
      <c r="B275" s="181"/>
      <c r="C275" s="183"/>
      <c r="E275" s="112"/>
      <c r="F275" s="112"/>
    </row>
    <row r="276" spans="1:6">
      <c r="B276" s="181"/>
      <c r="C276" s="183"/>
      <c r="E276" s="112"/>
      <c r="F276" s="112"/>
    </row>
    <row r="277" spans="1:6" ht="127.5">
      <c r="A277" s="17">
        <f>MAX(A$157:A276)+1</f>
        <v>3</v>
      </c>
      <c r="B277" s="179" t="s">
        <v>284</v>
      </c>
      <c r="C277" s="183"/>
      <c r="E277" s="112"/>
      <c r="F277" s="112"/>
    </row>
    <row r="278" spans="1:6">
      <c r="B278" s="178" t="s">
        <v>247</v>
      </c>
      <c r="C278" s="183"/>
      <c r="E278" s="112"/>
      <c r="F278" s="112"/>
    </row>
    <row r="279" spans="1:6" ht="25.5">
      <c r="B279" s="179" t="s">
        <v>248</v>
      </c>
      <c r="C279" s="183"/>
      <c r="E279" s="112"/>
      <c r="F279" s="112"/>
    </row>
    <row r="280" spans="1:6" ht="25.5">
      <c r="B280" s="179" t="s">
        <v>249</v>
      </c>
      <c r="C280" s="183"/>
      <c r="E280" s="112"/>
      <c r="F280" s="112"/>
    </row>
    <row r="281" spans="1:6" ht="25.5">
      <c r="B281" s="179" t="s">
        <v>250</v>
      </c>
      <c r="C281" s="183"/>
      <c r="E281" s="112"/>
      <c r="F281" s="112"/>
    </row>
    <row r="282" spans="1:6">
      <c r="B282" s="179" t="s">
        <v>251</v>
      </c>
      <c r="C282" s="183"/>
      <c r="E282" s="112"/>
      <c r="F282" s="112"/>
    </row>
    <row r="283" spans="1:6" ht="25.5">
      <c r="B283" s="179" t="s">
        <v>252</v>
      </c>
      <c r="C283" s="183"/>
      <c r="E283" s="112"/>
      <c r="F283" s="112"/>
    </row>
    <row r="284" spans="1:6">
      <c r="B284" s="179" t="s">
        <v>253</v>
      </c>
      <c r="C284" s="183"/>
      <c r="E284" s="112"/>
      <c r="F284" s="112"/>
    </row>
    <row r="285" spans="1:6" ht="25.5">
      <c r="B285" s="178" t="s">
        <v>254</v>
      </c>
      <c r="C285" s="183"/>
      <c r="E285" s="112"/>
      <c r="F285" s="112"/>
    </row>
    <row r="286" spans="1:6">
      <c r="B286" s="178" t="s">
        <v>255</v>
      </c>
      <c r="C286" s="183"/>
      <c r="E286" s="112"/>
      <c r="F286" s="112"/>
    </row>
    <row r="287" spans="1:6">
      <c r="B287" s="178" t="s">
        <v>256</v>
      </c>
      <c r="C287" s="183"/>
      <c r="E287" s="112"/>
      <c r="F287" s="112"/>
    </row>
    <row r="288" spans="1:6" ht="25.5">
      <c r="B288" s="180" t="s">
        <v>257</v>
      </c>
      <c r="C288" s="183"/>
      <c r="E288" s="112"/>
      <c r="F288" s="112"/>
    </row>
    <row r="289" spans="1:6" ht="25.5">
      <c r="B289" s="180" t="s">
        <v>258</v>
      </c>
      <c r="C289" s="183"/>
      <c r="E289" s="112"/>
      <c r="F289" s="112"/>
    </row>
    <row r="290" spans="1:6" ht="25.5">
      <c r="B290" s="178" t="s">
        <v>259</v>
      </c>
      <c r="C290" s="183"/>
      <c r="E290" s="112"/>
      <c r="F290" s="112"/>
    </row>
    <row r="291" spans="1:6" ht="25.5">
      <c r="B291" s="178" t="s">
        <v>260</v>
      </c>
      <c r="C291" s="167" t="s">
        <v>75</v>
      </c>
      <c r="D291" s="122">
        <v>1</v>
      </c>
      <c r="E291" s="223"/>
      <c r="F291" s="55">
        <f t="shared" ref="F291" si="29">D291*ROUND(E291,2)</f>
        <v>0</v>
      </c>
    </row>
    <row r="292" spans="1:6">
      <c r="B292" s="181"/>
      <c r="C292" s="183"/>
      <c r="E292" s="112"/>
      <c r="F292" s="112"/>
    </row>
    <row r="293" spans="1:6">
      <c r="B293" s="181"/>
      <c r="C293" s="183"/>
      <c r="E293" s="112"/>
      <c r="F293" s="112"/>
    </row>
    <row r="294" spans="1:6" ht="25.5">
      <c r="A294" s="17">
        <f>MAX(A$157:A293)+1</f>
        <v>4</v>
      </c>
      <c r="B294" s="180" t="s">
        <v>264</v>
      </c>
      <c r="C294" s="183"/>
      <c r="E294" s="112"/>
      <c r="F294" s="112"/>
    </row>
    <row r="295" spans="1:6" ht="38.25">
      <c r="B295" s="180" t="s">
        <v>261</v>
      </c>
      <c r="C295" s="183"/>
      <c r="E295" s="112"/>
      <c r="F295" s="112"/>
    </row>
    <row r="296" spans="1:6" ht="25.5">
      <c r="B296" s="180" t="s">
        <v>262</v>
      </c>
      <c r="C296" s="183"/>
      <c r="E296" s="112"/>
      <c r="F296" s="112"/>
    </row>
    <row r="297" spans="1:6" ht="25.5">
      <c r="B297" s="180" t="s">
        <v>263</v>
      </c>
      <c r="C297" s="183"/>
      <c r="E297" s="112"/>
      <c r="F297" s="112"/>
    </row>
    <row r="298" spans="1:6">
      <c r="B298" s="180" t="s">
        <v>247</v>
      </c>
      <c r="C298" s="183"/>
      <c r="E298" s="112"/>
      <c r="F298" s="112"/>
    </row>
    <row r="299" spans="1:6" ht="25.5">
      <c r="B299" s="180" t="s">
        <v>265</v>
      </c>
      <c r="C299" s="183"/>
      <c r="E299" s="112"/>
      <c r="F299" s="112"/>
    </row>
    <row r="300" spans="1:6">
      <c r="B300" s="180" t="s">
        <v>266</v>
      </c>
      <c r="C300" s="183"/>
      <c r="E300" s="112"/>
      <c r="F300" s="112"/>
    </row>
    <row r="301" spans="1:6">
      <c r="B301" s="180" t="s">
        <v>267</v>
      </c>
      <c r="C301" s="183"/>
      <c r="E301" s="112"/>
      <c r="F301" s="112"/>
    </row>
    <row r="302" spans="1:6">
      <c r="B302" s="180" t="s">
        <v>268</v>
      </c>
      <c r="C302" s="183"/>
      <c r="E302" s="112"/>
      <c r="F302" s="112"/>
    </row>
    <row r="303" spans="1:6" ht="25.5">
      <c r="B303" s="181" t="s">
        <v>269</v>
      </c>
      <c r="C303" s="167" t="s">
        <v>75</v>
      </c>
      <c r="D303" s="122">
        <v>1</v>
      </c>
      <c r="E303" s="223"/>
      <c r="F303" s="55">
        <f t="shared" ref="F303" si="30">D303*ROUND(E303,2)</f>
        <v>0</v>
      </c>
    </row>
    <row r="304" spans="1:6">
      <c r="B304" s="181"/>
      <c r="C304" s="183"/>
      <c r="E304" s="112"/>
      <c r="F304" s="112"/>
    </row>
    <row r="305" spans="1:6">
      <c r="A305" s="10"/>
      <c r="B305" s="11"/>
      <c r="C305" s="13"/>
      <c r="D305" s="148"/>
      <c r="E305" s="14"/>
      <c r="F305" s="15"/>
    </row>
    <row r="306" spans="1:6" ht="51">
      <c r="A306" s="17">
        <f>MAX(A$157:A305)+1</f>
        <v>5</v>
      </c>
      <c r="B306" s="18" t="s">
        <v>197</v>
      </c>
      <c r="C306" s="168"/>
      <c r="D306" s="149"/>
      <c r="E306" s="20"/>
      <c r="F306" s="20"/>
    </row>
    <row r="307" spans="1:6" ht="76.5">
      <c r="A307" s="20"/>
      <c r="B307" s="21" t="s">
        <v>106</v>
      </c>
      <c r="C307" s="168"/>
      <c r="D307" s="149"/>
      <c r="E307" s="20"/>
      <c r="F307" s="20"/>
    </row>
    <row r="308" spans="1:6" ht="38.25">
      <c r="A308" s="22"/>
      <c r="B308" s="18" t="s">
        <v>107</v>
      </c>
      <c r="C308" s="168"/>
      <c r="D308" s="149"/>
      <c r="E308" s="20"/>
      <c r="F308" s="20"/>
    </row>
    <row r="309" spans="1:6" ht="89.25">
      <c r="A309" s="23"/>
      <c r="B309" s="21" t="s">
        <v>108</v>
      </c>
      <c r="C309" s="168"/>
      <c r="D309" s="149"/>
      <c r="E309" s="20"/>
      <c r="F309" s="20"/>
    </row>
    <row r="310" spans="1:6" ht="63.75">
      <c r="A310" s="23"/>
      <c r="B310" s="21" t="s">
        <v>109</v>
      </c>
      <c r="C310" s="168"/>
      <c r="D310" s="149"/>
      <c r="E310" s="20"/>
      <c r="F310" s="20"/>
    </row>
    <row r="311" spans="1:6">
      <c r="A311" s="23"/>
      <c r="B311" s="21"/>
      <c r="C311" s="168"/>
      <c r="D311" s="149"/>
      <c r="E311" s="20"/>
      <c r="F311" s="20"/>
    </row>
    <row r="312" spans="1:6" ht="25.5">
      <c r="A312" s="23"/>
      <c r="B312" s="21" t="s">
        <v>110</v>
      </c>
      <c r="C312" s="168"/>
      <c r="D312" s="149"/>
      <c r="E312" s="20"/>
      <c r="F312" s="20"/>
    </row>
    <row r="313" spans="1:6">
      <c r="A313" s="23"/>
      <c r="B313" s="21" t="s">
        <v>111</v>
      </c>
      <c r="C313" s="168"/>
      <c r="D313" s="149"/>
      <c r="E313" s="20"/>
      <c r="F313" s="20"/>
    </row>
    <row r="314" spans="1:6">
      <c r="A314" s="23"/>
      <c r="B314" s="21" t="s">
        <v>112</v>
      </c>
      <c r="C314" s="168"/>
      <c r="D314" s="149"/>
      <c r="E314" s="20"/>
      <c r="F314" s="20"/>
    </row>
    <row r="315" spans="1:6">
      <c r="A315" s="23"/>
      <c r="B315" s="21" t="s">
        <v>113</v>
      </c>
      <c r="C315" s="168"/>
      <c r="D315" s="149"/>
      <c r="E315" s="20"/>
      <c r="F315" s="20"/>
    </row>
    <row r="316" spans="1:6">
      <c r="A316" s="23"/>
      <c r="B316" s="21"/>
      <c r="C316" s="168"/>
      <c r="D316" s="149"/>
      <c r="E316" s="20"/>
      <c r="F316" s="20"/>
    </row>
    <row r="317" spans="1:6" ht="76.5">
      <c r="A317" s="23"/>
      <c r="B317" s="21" t="s">
        <v>114</v>
      </c>
      <c r="C317" s="168"/>
      <c r="D317" s="149"/>
      <c r="E317" s="20"/>
      <c r="F317" s="20"/>
    </row>
    <row r="318" spans="1:6" ht="89.25">
      <c r="A318" s="23"/>
      <c r="B318" s="21" t="s">
        <v>115</v>
      </c>
      <c r="C318" s="168"/>
      <c r="D318" s="149"/>
      <c r="E318" s="20"/>
      <c r="F318" s="20"/>
    </row>
    <row r="319" spans="1:6" ht="25.5">
      <c r="A319" s="23"/>
      <c r="B319" s="21" t="s">
        <v>116</v>
      </c>
      <c r="C319" s="168"/>
      <c r="D319" s="149"/>
      <c r="E319" s="20"/>
      <c r="F319" s="20"/>
    </row>
    <row r="320" spans="1:6" ht="76.5">
      <c r="A320" s="23"/>
      <c r="B320" s="182" t="s">
        <v>286</v>
      </c>
      <c r="C320" s="168"/>
      <c r="D320" s="149"/>
      <c r="E320" s="20"/>
      <c r="F320" s="20"/>
    </row>
    <row r="321" spans="1:6" ht="63.75">
      <c r="A321" s="23"/>
      <c r="B321" s="21" t="s">
        <v>117</v>
      </c>
      <c r="C321" s="168"/>
      <c r="D321" s="149"/>
      <c r="E321" s="20"/>
      <c r="F321" s="20"/>
    </row>
    <row r="322" spans="1:6" ht="76.5">
      <c r="A322" s="23"/>
      <c r="B322" s="18" t="s">
        <v>118</v>
      </c>
      <c r="C322" s="169"/>
      <c r="D322" s="150"/>
      <c r="E322" s="26"/>
      <c r="F322" s="26"/>
    </row>
    <row r="323" spans="1:6" ht="76.5">
      <c r="A323" s="23"/>
      <c r="B323" s="21" t="s">
        <v>119</v>
      </c>
      <c r="C323" s="169"/>
      <c r="D323" s="151"/>
      <c r="E323" s="26"/>
      <c r="F323" s="26"/>
    </row>
    <row r="324" spans="1:6" ht="25.5">
      <c r="A324" s="23"/>
      <c r="B324" s="182" t="s">
        <v>120</v>
      </c>
      <c r="C324" s="168"/>
      <c r="D324" s="149"/>
      <c r="E324" s="20"/>
      <c r="F324" s="20"/>
    </row>
    <row r="325" spans="1:6">
      <c r="A325" s="23"/>
      <c r="B325" s="182"/>
      <c r="C325" s="168"/>
      <c r="D325" s="149"/>
      <c r="E325" s="20"/>
      <c r="F325" s="20"/>
    </row>
    <row r="326" spans="1:6">
      <c r="A326" s="23" t="s">
        <v>21</v>
      </c>
      <c r="B326" s="21" t="s">
        <v>210</v>
      </c>
      <c r="C326" s="168" t="s">
        <v>81</v>
      </c>
      <c r="D326" s="149">
        <v>20</v>
      </c>
      <c r="E326" s="225"/>
      <c r="F326" s="55">
        <f t="shared" ref="F326" si="31">D326*ROUND(E326,2)</f>
        <v>0</v>
      </c>
    </row>
    <row r="327" spans="1:6">
      <c r="A327" s="23"/>
      <c r="B327" s="21"/>
      <c r="C327" s="168"/>
      <c r="D327" s="149"/>
      <c r="E327" s="20"/>
      <c r="F327" s="20"/>
    </row>
    <row r="328" spans="1:6">
      <c r="A328" s="10"/>
      <c r="B328" s="11"/>
      <c r="C328" s="13"/>
      <c r="D328" s="148"/>
      <c r="E328" s="14"/>
      <c r="F328" s="15"/>
    </row>
    <row r="329" spans="1:6" ht="38.25">
      <c r="A329" s="17">
        <f>MAX(A$157:A328)+1</f>
        <v>6</v>
      </c>
      <c r="B329" s="18" t="s">
        <v>198</v>
      </c>
      <c r="C329" s="168"/>
      <c r="D329" s="149"/>
      <c r="E329" s="20"/>
      <c r="F329" s="20"/>
    </row>
    <row r="330" spans="1:6" ht="76.5">
      <c r="A330" s="20"/>
      <c r="B330" s="21" t="s">
        <v>106</v>
      </c>
      <c r="C330" s="168"/>
      <c r="D330" s="149"/>
      <c r="E330" s="20"/>
      <c r="F330" s="20"/>
    </row>
    <row r="331" spans="1:6" ht="38.25">
      <c r="A331" s="22"/>
      <c r="B331" s="18" t="s">
        <v>107</v>
      </c>
      <c r="C331" s="168"/>
      <c r="D331" s="149"/>
      <c r="E331" s="20"/>
      <c r="F331" s="20"/>
    </row>
    <row r="332" spans="1:6" ht="89.25">
      <c r="A332" s="23"/>
      <c r="B332" s="21" t="s">
        <v>108</v>
      </c>
      <c r="C332" s="168"/>
      <c r="D332" s="149"/>
      <c r="E332" s="20"/>
      <c r="F332" s="20"/>
    </row>
    <row r="333" spans="1:6" ht="63.75">
      <c r="A333" s="23"/>
      <c r="B333" s="21" t="s">
        <v>109</v>
      </c>
      <c r="C333" s="168"/>
      <c r="D333" s="149"/>
      <c r="E333" s="20"/>
      <c r="F333" s="20"/>
    </row>
    <row r="334" spans="1:6">
      <c r="A334" s="23"/>
      <c r="B334" s="21"/>
      <c r="C334" s="168"/>
      <c r="D334" s="149"/>
      <c r="E334" s="20"/>
      <c r="F334" s="20"/>
    </row>
    <row r="335" spans="1:6" ht="25.5">
      <c r="A335" s="23"/>
      <c r="B335" s="21" t="s">
        <v>110</v>
      </c>
      <c r="C335" s="168"/>
      <c r="D335" s="149"/>
      <c r="E335" s="20"/>
      <c r="F335" s="20"/>
    </row>
    <row r="336" spans="1:6">
      <c r="A336" s="23"/>
      <c r="B336" s="21" t="s">
        <v>111</v>
      </c>
      <c r="C336" s="168"/>
      <c r="D336" s="149"/>
      <c r="E336" s="20"/>
      <c r="F336" s="20"/>
    </row>
    <row r="337" spans="1:6">
      <c r="A337" s="23"/>
      <c r="B337" s="21" t="s">
        <v>112</v>
      </c>
      <c r="C337" s="168"/>
      <c r="D337" s="149"/>
      <c r="E337" s="20"/>
      <c r="F337" s="20"/>
    </row>
    <row r="338" spans="1:6">
      <c r="A338" s="23"/>
      <c r="B338" s="21" t="s">
        <v>113</v>
      </c>
      <c r="C338" s="168"/>
      <c r="D338" s="149"/>
      <c r="E338" s="20"/>
      <c r="F338" s="20"/>
    </row>
    <row r="339" spans="1:6">
      <c r="A339" s="23"/>
      <c r="B339" s="21"/>
      <c r="C339" s="168"/>
      <c r="D339" s="149"/>
      <c r="E339" s="20"/>
      <c r="F339" s="20"/>
    </row>
    <row r="340" spans="1:6" ht="76.5">
      <c r="A340" s="23"/>
      <c r="B340" s="21" t="s">
        <v>114</v>
      </c>
      <c r="C340" s="168"/>
      <c r="D340" s="149"/>
      <c r="E340" s="20"/>
      <c r="F340" s="20"/>
    </row>
    <row r="341" spans="1:6" ht="89.25">
      <c r="A341" s="23"/>
      <c r="B341" s="21" t="s">
        <v>115</v>
      </c>
      <c r="C341" s="168"/>
      <c r="D341" s="149"/>
      <c r="E341" s="20"/>
      <c r="F341" s="20"/>
    </row>
    <row r="342" spans="1:6" ht="25.5">
      <c r="A342" s="23"/>
      <c r="B342" s="21" t="s">
        <v>116</v>
      </c>
      <c r="C342" s="168"/>
      <c r="D342" s="149"/>
      <c r="E342" s="20"/>
      <c r="F342" s="20"/>
    </row>
    <row r="343" spans="1:6" ht="76.5">
      <c r="A343" s="23"/>
      <c r="B343" s="182" t="s">
        <v>286</v>
      </c>
      <c r="C343" s="168"/>
      <c r="D343" s="149"/>
      <c r="E343" s="20"/>
      <c r="F343" s="20"/>
    </row>
    <row r="344" spans="1:6" ht="63.75">
      <c r="A344" s="23"/>
      <c r="B344" s="21" t="s">
        <v>117</v>
      </c>
      <c r="C344" s="168"/>
      <c r="D344" s="149"/>
      <c r="E344" s="20"/>
      <c r="F344" s="20"/>
    </row>
    <row r="345" spans="1:6" ht="76.5">
      <c r="A345" s="23"/>
      <c r="B345" s="18" t="s">
        <v>118</v>
      </c>
      <c r="C345" s="169"/>
      <c r="D345" s="150"/>
      <c r="E345" s="26"/>
      <c r="F345" s="26"/>
    </row>
    <row r="346" spans="1:6" ht="89.25">
      <c r="A346" s="23"/>
      <c r="B346" s="21" t="s">
        <v>199</v>
      </c>
      <c r="C346" s="169"/>
      <c r="D346" s="151"/>
      <c r="E346" s="26"/>
      <c r="F346" s="26"/>
    </row>
    <row r="347" spans="1:6" ht="25.5">
      <c r="A347" s="23"/>
      <c r="B347" s="21" t="s">
        <v>120</v>
      </c>
      <c r="C347" s="168"/>
      <c r="D347" s="149"/>
      <c r="E347" s="20"/>
      <c r="F347" s="20"/>
    </row>
    <row r="348" spans="1:6">
      <c r="A348" s="23"/>
      <c r="B348" s="21"/>
      <c r="C348" s="168"/>
      <c r="D348" s="149"/>
      <c r="E348" s="20"/>
      <c r="F348" s="20"/>
    </row>
    <row r="349" spans="1:6">
      <c r="A349" s="23" t="s">
        <v>21</v>
      </c>
      <c r="B349" s="182" t="s">
        <v>210</v>
      </c>
      <c r="C349" s="168" t="s">
        <v>81</v>
      </c>
      <c r="D349" s="149">
        <v>125</v>
      </c>
      <c r="E349" s="225"/>
      <c r="F349" s="55">
        <f t="shared" ref="F349" si="32">D349*ROUND(E349,2)</f>
        <v>0</v>
      </c>
    </row>
    <row r="350" spans="1:6">
      <c r="A350" s="23"/>
      <c r="B350" s="21"/>
      <c r="C350" s="168"/>
      <c r="D350" s="149"/>
      <c r="E350" s="20"/>
      <c r="F350" s="20"/>
    </row>
    <row r="351" spans="1:6">
      <c r="A351" s="23"/>
      <c r="B351" s="21"/>
      <c r="C351" s="168"/>
      <c r="D351" s="149"/>
      <c r="E351" s="20"/>
      <c r="F351" s="20"/>
    </row>
    <row r="352" spans="1:6" ht="89.25">
      <c r="A352" s="17">
        <f>MAX(A$157:A351)+1</f>
        <v>7</v>
      </c>
      <c r="B352" s="18" t="s">
        <v>195</v>
      </c>
      <c r="C352" s="169"/>
      <c r="D352" s="150"/>
      <c r="E352" s="26"/>
      <c r="F352" s="26"/>
    </row>
    <row r="353" spans="1:6" ht="76.5">
      <c r="A353" s="23"/>
      <c r="B353" s="21" t="s">
        <v>119</v>
      </c>
      <c r="C353" s="169"/>
      <c r="D353" s="151"/>
      <c r="E353" s="26"/>
      <c r="F353" s="26"/>
    </row>
    <row r="354" spans="1:6" ht="25.5">
      <c r="A354" s="23"/>
      <c r="B354" s="21" t="s">
        <v>120</v>
      </c>
      <c r="C354" s="170" t="s">
        <v>81</v>
      </c>
      <c r="D354" s="142">
        <v>4</v>
      </c>
      <c r="E354" s="225"/>
      <c r="F354" s="55">
        <f t="shared" ref="F354" si="33">D354*ROUND(E354,2)</f>
        <v>0</v>
      </c>
    </row>
    <row r="355" spans="1:6">
      <c r="A355" s="23"/>
      <c r="B355" s="21"/>
      <c r="C355" s="170"/>
      <c r="D355" s="142"/>
      <c r="E355" s="24"/>
    </row>
    <row r="356" spans="1:6">
      <c r="A356" s="23"/>
      <c r="B356" s="21"/>
      <c r="C356" s="171"/>
      <c r="D356" s="127"/>
      <c r="E356" s="27"/>
      <c r="F356" s="28"/>
    </row>
    <row r="357" spans="1:6" ht="89.25">
      <c r="A357" s="17">
        <f>MAX(A$157:A356)+1</f>
        <v>8</v>
      </c>
      <c r="B357" s="30" t="s">
        <v>200</v>
      </c>
      <c r="C357" s="31"/>
      <c r="D357" s="31"/>
      <c r="E357" s="31"/>
      <c r="F357" s="31"/>
    </row>
    <row r="358" spans="1:6" ht="25.5">
      <c r="A358" s="32"/>
      <c r="B358" s="33" t="s">
        <v>201</v>
      </c>
      <c r="C358" s="170" t="s">
        <v>46</v>
      </c>
      <c r="D358" s="142">
        <v>2</v>
      </c>
      <c r="E358" s="225"/>
      <c r="F358" s="55">
        <f t="shared" ref="F358" si="34">D358*ROUND(E358,2)</f>
        <v>0</v>
      </c>
    </row>
    <row r="359" spans="1:6">
      <c r="A359" s="32"/>
      <c r="B359" s="33"/>
      <c r="C359" s="170"/>
      <c r="D359" s="142"/>
      <c r="E359" s="24"/>
    </row>
    <row r="360" spans="1:6">
      <c r="A360" s="23"/>
      <c r="B360" s="21"/>
      <c r="C360" s="171"/>
      <c r="D360" s="127"/>
      <c r="E360" s="27"/>
      <c r="F360" s="28"/>
    </row>
    <row r="361" spans="1:6" ht="216.75">
      <c r="A361" s="17">
        <f>MAX(A$157:A360)+1</f>
        <v>9</v>
      </c>
      <c r="B361" s="30" t="s">
        <v>212</v>
      </c>
      <c r="C361" s="31"/>
      <c r="D361" s="31"/>
      <c r="E361" s="31"/>
      <c r="F361" s="31"/>
    </row>
    <row r="362" spans="1:6" ht="25.5">
      <c r="A362" s="32"/>
      <c r="B362" s="33" t="s">
        <v>202</v>
      </c>
      <c r="C362" s="170" t="s">
        <v>46</v>
      </c>
      <c r="D362" s="142">
        <v>6</v>
      </c>
      <c r="E362" s="225"/>
      <c r="F362" s="55">
        <f t="shared" ref="F362" si="35">D362*ROUND(E362,2)</f>
        <v>0</v>
      </c>
    </row>
    <row r="363" spans="1:6">
      <c r="A363" s="23"/>
      <c r="B363" s="21"/>
      <c r="C363" s="168"/>
      <c r="D363" s="149"/>
      <c r="E363" s="20"/>
      <c r="F363" s="20"/>
    </row>
    <row r="364" spans="1:6">
      <c r="A364" s="23"/>
      <c r="B364" s="21"/>
      <c r="C364" s="171"/>
      <c r="D364" s="127"/>
      <c r="E364" s="27"/>
      <c r="F364" s="28"/>
    </row>
    <row r="365" spans="1:6" ht="267.75">
      <c r="A365" s="17">
        <f>MAX(A$157:A364)+1</f>
        <v>10</v>
      </c>
      <c r="B365" s="30" t="s">
        <v>203</v>
      </c>
      <c r="C365" s="31"/>
      <c r="D365" s="31"/>
      <c r="E365" s="31"/>
      <c r="F365" s="31"/>
    </row>
    <row r="366" spans="1:6" ht="15">
      <c r="A366" s="32"/>
      <c r="B366" s="33" t="s">
        <v>208</v>
      </c>
      <c r="C366" s="31"/>
      <c r="D366" s="31"/>
      <c r="E366" s="31"/>
      <c r="F366" s="31"/>
    </row>
    <row r="367" spans="1:6">
      <c r="A367" s="32"/>
      <c r="B367" s="33" t="s">
        <v>204</v>
      </c>
      <c r="C367" s="170"/>
      <c r="D367" s="142"/>
      <c r="E367" s="24"/>
    </row>
    <row r="368" spans="1:6">
      <c r="A368" s="32"/>
      <c r="B368" s="33" t="s">
        <v>205</v>
      </c>
      <c r="C368" s="170"/>
      <c r="D368" s="142"/>
      <c r="E368" s="24"/>
    </row>
    <row r="369" spans="1:6">
      <c r="A369" s="32"/>
      <c r="B369" s="33" t="s">
        <v>206</v>
      </c>
      <c r="C369" s="170"/>
      <c r="D369" s="142"/>
      <c r="E369" s="24"/>
    </row>
    <row r="370" spans="1:6">
      <c r="A370" s="32"/>
      <c r="B370" s="33" t="s">
        <v>207</v>
      </c>
      <c r="C370" s="170"/>
      <c r="D370" s="142"/>
      <c r="E370" s="24"/>
    </row>
    <row r="371" spans="1:6" ht="25.5">
      <c r="A371" s="32"/>
      <c r="B371" s="33" t="s">
        <v>209</v>
      </c>
      <c r="C371" s="170" t="s">
        <v>46</v>
      </c>
      <c r="D371" s="142">
        <v>2</v>
      </c>
      <c r="E371" s="225"/>
      <c r="F371" s="55">
        <f t="shared" ref="F371" si="36">D371*ROUND(E371,2)</f>
        <v>0</v>
      </c>
    </row>
    <row r="372" spans="1:6">
      <c r="A372" s="32"/>
      <c r="B372" s="177"/>
      <c r="C372" s="170"/>
      <c r="D372" s="142"/>
      <c r="E372" s="24"/>
    </row>
    <row r="373" spans="1:6">
      <c r="A373" s="23"/>
      <c r="B373" s="21"/>
      <c r="C373" s="171"/>
      <c r="D373" s="127"/>
      <c r="E373" s="27"/>
      <c r="F373" s="28"/>
    </row>
    <row r="374" spans="1:6" ht="38.25">
      <c r="A374" s="17">
        <f>MAX(A$157:A373)+1</f>
        <v>11</v>
      </c>
      <c r="B374" s="30" t="s">
        <v>196</v>
      </c>
      <c r="C374" s="170" t="s">
        <v>75</v>
      </c>
      <c r="D374" s="142">
        <v>2</v>
      </c>
      <c r="E374" s="225"/>
      <c r="F374" s="55">
        <f t="shared" ref="F374" si="37">D374*ROUND(E374,2)</f>
        <v>0</v>
      </c>
    </row>
    <row r="375" spans="1:6">
      <c r="A375" s="29"/>
      <c r="B375" s="30"/>
      <c r="C375" s="170"/>
      <c r="D375" s="142"/>
      <c r="E375" s="24"/>
    </row>
    <row r="376" spans="1:6">
      <c r="B376" s="34"/>
      <c r="C376" s="167"/>
      <c r="E376" s="25"/>
      <c r="F376" s="25"/>
    </row>
    <row r="377" spans="1:6" ht="51">
      <c r="A377" s="17">
        <f>MAX(A$157:A376)+1</f>
        <v>12</v>
      </c>
      <c r="B377" s="37" t="s">
        <v>211</v>
      </c>
      <c r="C377" s="173" t="s">
        <v>81</v>
      </c>
      <c r="D377" s="151">
        <v>270</v>
      </c>
      <c r="E377" s="225"/>
      <c r="F377" s="55">
        <f t="shared" ref="F377" si="38">D377*ROUND(E377,2)</f>
        <v>0</v>
      </c>
    </row>
    <row r="378" spans="1:6">
      <c r="A378" s="23"/>
      <c r="B378" s="21"/>
      <c r="C378" s="168"/>
      <c r="D378" s="149"/>
      <c r="E378" s="20"/>
      <c r="F378" s="20"/>
    </row>
    <row r="379" spans="1:6">
      <c r="A379" s="23"/>
      <c r="B379" s="21"/>
      <c r="C379" s="171"/>
      <c r="D379" s="127"/>
      <c r="E379" s="27"/>
      <c r="F379" s="28"/>
    </row>
    <row r="380" spans="1:6" ht="51">
      <c r="A380" s="17">
        <f>MAX(A$157:A379)+1</f>
        <v>13</v>
      </c>
      <c r="B380" s="33" t="s">
        <v>272</v>
      </c>
      <c r="C380" s="31"/>
      <c r="D380" s="31"/>
      <c r="E380" s="31"/>
      <c r="F380" s="31"/>
    </row>
    <row r="381" spans="1:6">
      <c r="B381" s="33" t="s">
        <v>270</v>
      </c>
      <c r="C381" s="170" t="s">
        <v>70</v>
      </c>
      <c r="D381" s="142">
        <v>12</v>
      </c>
      <c r="E381" s="225"/>
      <c r="F381" s="55">
        <f t="shared" ref="F381:F382" si="39">D381*ROUND(E381,2)</f>
        <v>0</v>
      </c>
    </row>
    <row r="382" spans="1:6">
      <c r="B382" s="33" t="s">
        <v>271</v>
      </c>
      <c r="C382" s="170" t="s">
        <v>70</v>
      </c>
      <c r="D382" s="142">
        <v>12</v>
      </c>
      <c r="E382" s="225"/>
      <c r="F382" s="55">
        <f t="shared" si="39"/>
        <v>0</v>
      </c>
    </row>
    <row r="383" spans="1:6">
      <c r="A383" s="32"/>
      <c r="B383" s="33"/>
      <c r="C383" s="172"/>
      <c r="D383" s="127"/>
      <c r="E383" s="31"/>
      <c r="F383" s="31"/>
    </row>
    <row r="384" spans="1:6">
      <c r="A384" s="23"/>
      <c r="B384" s="21"/>
      <c r="C384" s="171"/>
      <c r="D384" s="127"/>
      <c r="E384" s="27"/>
      <c r="F384" s="28"/>
    </row>
    <row r="385" spans="1:6" ht="38.25">
      <c r="A385" s="17">
        <f>MAX(A$157:A384)+1</f>
        <v>14</v>
      </c>
      <c r="B385" s="30" t="s">
        <v>367</v>
      </c>
      <c r="C385" s="170" t="s">
        <v>70</v>
      </c>
      <c r="D385" s="142">
        <v>7</v>
      </c>
      <c r="E385" s="225"/>
      <c r="F385" s="55">
        <f t="shared" ref="F385" si="40">D385*ROUND(E385,2)</f>
        <v>0</v>
      </c>
    </row>
    <row r="386" spans="1:6">
      <c r="A386" s="32"/>
      <c r="B386" s="33"/>
      <c r="C386" s="172"/>
      <c r="D386" s="127"/>
      <c r="E386" s="31"/>
      <c r="F386" s="31"/>
    </row>
    <row r="387" spans="1:6">
      <c r="A387" s="32"/>
      <c r="B387" s="33"/>
      <c r="C387" s="172"/>
      <c r="D387" s="127"/>
      <c r="E387" s="31"/>
      <c r="F387" s="31"/>
    </row>
    <row r="388" spans="1:6">
      <c r="A388" s="17">
        <f>MAX(A$157:A387)+1</f>
        <v>15</v>
      </c>
      <c r="B388" s="30" t="s">
        <v>273</v>
      </c>
      <c r="C388" s="172"/>
      <c r="D388" s="127"/>
      <c r="E388" s="31"/>
      <c r="F388" s="31"/>
    </row>
    <row r="389" spans="1:6" ht="25.5">
      <c r="A389" s="32"/>
      <c r="B389" s="33" t="s">
        <v>274</v>
      </c>
      <c r="C389" s="172"/>
      <c r="D389" s="127"/>
      <c r="E389" s="31"/>
      <c r="F389" s="31"/>
    </row>
    <row r="390" spans="1:6">
      <c r="A390" s="32"/>
      <c r="B390" s="33" t="s">
        <v>275</v>
      </c>
      <c r="C390" s="172"/>
      <c r="D390" s="127"/>
      <c r="E390" s="31"/>
      <c r="F390" s="31"/>
    </row>
    <row r="391" spans="1:6">
      <c r="A391" s="32"/>
      <c r="B391" s="33" t="s">
        <v>276</v>
      </c>
      <c r="C391" s="172"/>
      <c r="D391" s="127"/>
      <c r="E391" s="31"/>
      <c r="F391" s="31"/>
    </row>
    <row r="392" spans="1:6" ht="25.5">
      <c r="A392" s="32"/>
      <c r="B392" s="33" t="s">
        <v>277</v>
      </c>
      <c r="C392" s="170" t="s">
        <v>75</v>
      </c>
      <c r="D392" s="142">
        <v>1</v>
      </c>
      <c r="E392" s="225"/>
      <c r="F392" s="55">
        <f t="shared" ref="F392" si="41">D392*ROUND(E392,2)</f>
        <v>0</v>
      </c>
    </row>
    <row r="393" spans="1:6">
      <c r="A393" s="32"/>
      <c r="B393" s="33"/>
      <c r="C393" s="172"/>
      <c r="D393" s="127"/>
      <c r="E393" s="31"/>
      <c r="F393" s="31"/>
    </row>
    <row r="394" spans="1:6">
      <c r="A394" s="17">
        <f>MAX(A$157:A393)+1</f>
        <v>16</v>
      </c>
      <c r="B394" s="30" t="s">
        <v>278</v>
      </c>
      <c r="C394" s="172"/>
      <c r="D394" s="127"/>
      <c r="E394" s="31"/>
      <c r="F394" s="31"/>
    </row>
    <row r="395" spans="1:6" ht="25.5">
      <c r="A395" s="32"/>
      <c r="B395" s="33" t="s">
        <v>279</v>
      </c>
      <c r="C395" s="172"/>
      <c r="D395" s="127"/>
      <c r="E395" s="31"/>
      <c r="F395" s="31"/>
    </row>
    <row r="396" spans="1:6">
      <c r="A396" s="32"/>
      <c r="B396" s="33" t="s">
        <v>280</v>
      </c>
      <c r="C396" s="172"/>
      <c r="D396" s="127"/>
      <c r="E396" s="31"/>
      <c r="F396" s="31"/>
    </row>
    <row r="397" spans="1:6" ht="25.5">
      <c r="A397" s="32"/>
      <c r="B397" s="33" t="s">
        <v>281</v>
      </c>
      <c r="C397" s="172"/>
      <c r="D397" s="127"/>
      <c r="E397" s="31"/>
      <c r="F397" s="31"/>
    </row>
    <row r="398" spans="1:6" ht="25.5">
      <c r="A398" s="32"/>
      <c r="B398" s="33" t="s">
        <v>282</v>
      </c>
      <c r="C398" s="170" t="s">
        <v>75</v>
      </c>
      <c r="D398" s="142">
        <v>1</v>
      </c>
      <c r="E398" s="225"/>
      <c r="F398" s="55">
        <f t="shared" ref="F398" si="42">D398*ROUND(E398,2)</f>
        <v>0</v>
      </c>
    </row>
    <row r="399" spans="1:6">
      <c r="A399" s="32"/>
      <c r="B399" s="33"/>
      <c r="C399" s="172"/>
      <c r="D399" s="127"/>
      <c r="E399" s="31"/>
      <c r="F399" s="31"/>
    </row>
    <row r="400" spans="1:6">
      <c r="A400" s="23"/>
      <c r="B400" s="21"/>
      <c r="C400" s="171"/>
      <c r="D400" s="127"/>
      <c r="E400" s="27"/>
      <c r="F400" s="28"/>
    </row>
    <row r="401" spans="1:6" ht="25.5">
      <c r="A401" s="17">
        <f>MAX(A$157:A400)+1</f>
        <v>17</v>
      </c>
      <c r="B401" s="30" t="s">
        <v>121</v>
      </c>
      <c r="C401" s="170" t="s">
        <v>46</v>
      </c>
      <c r="D401" s="142">
        <v>14</v>
      </c>
      <c r="E401" s="225"/>
      <c r="F401" s="55">
        <f t="shared" ref="F401" si="43">D401*ROUND(E401,2)</f>
        <v>0</v>
      </c>
    </row>
    <row r="402" spans="1:6">
      <c r="A402" s="32"/>
      <c r="B402" s="33"/>
      <c r="C402" s="172"/>
      <c r="D402" s="127"/>
      <c r="E402" s="31"/>
      <c r="F402" s="31"/>
    </row>
    <row r="403" spans="1:6">
      <c r="B403" s="34"/>
      <c r="C403" s="167"/>
      <c r="E403" s="25"/>
      <c r="F403" s="25"/>
    </row>
    <row r="404" spans="1:6" ht="51">
      <c r="A404" s="17">
        <f>MAX(A$157:A403)+1</f>
        <v>18</v>
      </c>
      <c r="B404" s="37" t="s">
        <v>122</v>
      </c>
      <c r="C404" s="173" t="s">
        <v>75</v>
      </c>
      <c r="D404" s="151">
        <v>1</v>
      </c>
      <c r="E404" s="225"/>
      <c r="F404" s="55">
        <f t="shared" ref="F404" si="44">D404*ROUND(E404,2)</f>
        <v>0</v>
      </c>
    </row>
    <row r="405" spans="1:6">
      <c r="A405" s="23"/>
      <c r="B405" s="21"/>
      <c r="C405" s="168"/>
      <c r="D405" s="149"/>
      <c r="E405" s="20"/>
      <c r="F405" s="20"/>
    </row>
    <row r="406" spans="1:6">
      <c r="A406" s="32"/>
      <c r="B406" s="33"/>
      <c r="C406" s="172"/>
      <c r="D406" s="127"/>
      <c r="E406" s="31"/>
      <c r="F406" s="31"/>
    </row>
    <row r="407" spans="1:6" ht="25.5">
      <c r="A407" s="17">
        <f>MAX(A$157:A406)+1</f>
        <v>19</v>
      </c>
      <c r="B407" s="38" t="s">
        <v>123</v>
      </c>
      <c r="C407" s="174" t="s">
        <v>75</v>
      </c>
      <c r="D407" s="152">
        <v>1</v>
      </c>
      <c r="E407" s="225"/>
      <c r="F407" s="55">
        <f t="shared" ref="F407" si="45">D407*ROUND(E407,2)</f>
        <v>0</v>
      </c>
    </row>
    <row r="408" spans="1:6">
      <c r="A408" s="29" t="str">
        <f>IF(ISTEXT(B408),MAX($A$157:$A407)+1,"")</f>
        <v/>
      </c>
      <c r="B408" s="38"/>
      <c r="C408" s="174"/>
      <c r="D408" s="152"/>
      <c r="E408" s="39"/>
      <c r="F408" s="39"/>
    </row>
    <row r="409" spans="1:6" ht="13.5" thickBot="1">
      <c r="A409" s="66"/>
      <c r="B409" s="68"/>
      <c r="C409" s="175"/>
      <c r="D409" s="147"/>
      <c r="E409" s="113"/>
      <c r="F409" s="113"/>
    </row>
    <row r="410" spans="1:6">
      <c r="C410" s="167"/>
      <c r="E410" s="25"/>
      <c r="F410" s="25"/>
    </row>
    <row r="411" spans="1:6">
      <c r="A411" s="62"/>
      <c r="B411" s="63" t="s">
        <v>140</v>
      </c>
      <c r="C411" s="176"/>
      <c r="D411" s="129"/>
      <c r="E411" s="114"/>
      <c r="F411" s="153">
        <f>SUM(F160:F408)</f>
        <v>0</v>
      </c>
    </row>
    <row r="412" spans="1:6" ht="13.5" thickBot="1">
      <c r="A412" s="66"/>
      <c r="B412" s="68"/>
      <c r="C412" s="175"/>
      <c r="D412" s="147"/>
      <c r="E412" s="113"/>
      <c r="F412" s="113"/>
    </row>
    <row r="413" spans="1:6">
      <c r="C413" s="167"/>
      <c r="E413" s="25"/>
      <c r="F413" s="25"/>
    </row>
  </sheetData>
  <sheetProtection algorithmName="SHA-512" hashValue="tdHFCzTf8E9m7HSIY0sA0wfyxfaMCF+yYds7jzFXMF891avsvuell0gBrpXg7KV7REI3dUtCSbiAHJlZpc0Byw==" saltValue="7truNxQ5uoOcqMs0RtBf0A==" spinCount="100000" sheet="1" objects="1" scenarios="1" selectLockedCells="1"/>
  <protectedRanges>
    <protectedRange sqref="C49 C51:C53" name="Obseg1"/>
    <protectedRange sqref="C50" name="Obseg1_19"/>
    <protectedRange sqref="E326 E349" name="Obseg1_3_1"/>
    <protectedRange sqref="E401 E367:E372 E354:E355 E358:E359 E362 E381:E382 E374:E375 E392 E398 E385" name="Obseg1_3_1_1"/>
    <protectedRange sqref="E404 E377" name="Obseg1_3_1_2"/>
    <protectedRange sqref="E407" name="Obseg1_3_1_1_4"/>
  </protectedRanges>
  <customSheetViews>
    <customSheetView guid="{027941D4-C93F-47C7-B32A-54A69913C594}">
      <pane xSplit="9" ySplit="1" topLeftCell="J2" activePane="bottomRight" state="frozen"/>
      <selection pane="bottomRight" activeCell="C1" sqref="C1:C1048576"/>
      <pageMargins left="0.7" right="0.7" top="0.75" bottom="0.75" header="0.3" footer="0.3"/>
    </customSheetView>
  </customSheetViews>
  <pageMargins left="1.1811023622047245" right="0.39370078740157483" top="1.1811023622047245" bottom="0.74803149606299213" header="0.31496062992125984" footer="0.31496062992125984"/>
  <pageSetup paperSize="9" orientation="portrait" r:id="rId1"/>
  <headerFooter>
    <oddFooter>&amp;R&amp;8&amp;A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SKUPNA REKAPITULACIJA</vt:lpstr>
      <vt:lpstr>2.1 GRADBENA DELA</vt:lpstr>
      <vt:lpstr>2.2 OBRTNIŠKA DELA</vt:lpstr>
      <vt:lpstr>SPLOŠNO EI</vt:lpstr>
      <vt:lpstr>3.1 ELEKTRIČNE INŠTALACIJE</vt:lpstr>
      <vt:lpstr>SPLOŠNO SI</vt:lpstr>
      <vt:lpstr>4 STROJNE INSTALACIJE</vt:lpstr>
      <vt:lpstr>'2.1 GRADBENA DELA'!Print_Area</vt:lpstr>
      <vt:lpstr>'2.2 OBRTNIŠKA DELA'!Print_Area</vt:lpstr>
      <vt:lpstr>'3.1 ELEKTRIČNE INŠTALACIJE'!Print_Area</vt:lpstr>
      <vt:lpstr>'2.1 GRADBENA DELA'!Print_Titles</vt:lpstr>
      <vt:lpstr>'2.2 OBRTNIŠKA DELA'!Print_Titles</vt:lpstr>
      <vt:lpstr>'3.1 ELEKTRIČNE INŠTALACIJE'!Print_Titles</vt:lpstr>
      <vt:lpstr>'4 STROJNE INSTALACIJE'!Print_Titles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dc:creator>
  <cp:lastModifiedBy>Hrovat Katarina</cp:lastModifiedBy>
  <cp:lastPrinted>2020-06-15T12:09:26Z</cp:lastPrinted>
  <dcterms:created xsi:type="dcterms:W3CDTF">2017-03-17T13:46:53Z</dcterms:created>
  <dcterms:modified xsi:type="dcterms:W3CDTF">2021-08-03T07:38:23Z</dcterms:modified>
</cp:coreProperties>
</file>