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Z:\Področje nabave\ŽM\Oddelek JN\106-2021\"/>
    </mc:Choice>
  </mc:AlternateContent>
  <xr:revisionPtr revIDLastSave="0" documentId="13_ncr:1_{DD19B7AD-265C-4CCA-A836-2B6610D8A05A}" xr6:coauthVersionLast="45" xr6:coauthVersionMax="45" xr10:uidLastSave="{00000000-0000-0000-0000-000000000000}"/>
  <bookViews>
    <workbookView xWindow="10944" yWindow="264" windowWidth="12096" windowHeight="12096" xr2:uid="{85527757-FC3D-4CD4-9E94-E4BDD5BA06D5}"/>
  </bookViews>
  <sheets>
    <sheet name="sklop 3" sheetId="8" r:id="rId1"/>
  </sheets>
  <externalReferences>
    <externalReference r:id="rId2"/>
    <externalReference r:id="rId3"/>
    <externalReference r:id="rId4"/>
    <externalReference r:id="rId5"/>
  </externalReferences>
  <definedNames>
    <definedName name="_dol2" localSheetId="0">#REF!</definedName>
    <definedName name="_dol2">#REF!</definedName>
    <definedName name="_hx2" localSheetId="0">#REF!</definedName>
    <definedName name="_hx2">#REF!</definedName>
    <definedName name="A" localSheetId="0">#REF!</definedName>
    <definedName name="A">#REF!</definedName>
    <definedName name="CEVICU">#REF!</definedName>
    <definedName name="cevicu2">#REF!</definedName>
    <definedName name="CEVIJE">#REF!</definedName>
    <definedName name="CEVINIRO">#REF!</definedName>
    <definedName name="ceviniro2">#REF!</definedName>
    <definedName name="do">#REF!</definedName>
    <definedName name="DobMont">[1]OSNOVA!$B$38</definedName>
    <definedName name="DOL">#REF!</definedName>
    <definedName name="DOL?">#REF!</definedName>
    <definedName name="DOO">#REF!</definedName>
    <definedName name="ental">#REF!</definedName>
    <definedName name="ENTALPIJA">#REF!</definedName>
    <definedName name="Excel_BuiltIn_Database" localSheetId="0">[2]Sottocentrale!$A$2:$H$1009</definedName>
    <definedName name="Excel_BuiltIn_Database">[3]Sottocentrale!$A$2:$H$1009</definedName>
    <definedName name="grad_rekap_" localSheetId="0">#REF!</definedName>
    <definedName name="grad_rekap_">#REF!</definedName>
    <definedName name="HX" localSheetId="0">#REF!</definedName>
    <definedName name="HX">#REF!</definedName>
    <definedName name="KANALI" localSheetId="0">#REF!</definedName>
    <definedName name="KANALI">#REF!</definedName>
    <definedName name="kanali2">#REF!</definedName>
    <definedName name="KVSV5328A">#REF!</definedName>
    <definedName name="KVSV5329A">#REF!</definedName>
    <definedName name="NAP">#REF!</definedName>
    <definedName name="PODATKI">#REF!</definedName>
    <definedName name="PPENT" localSheetId="0">#REF!</definedName>
    <definedName name="PPENT">#REF!</definedName>
    <definedName name="PPVOL" localSheetId="0">#REF!</definedName>
    <definedName name="PPVOL">#REF!</definedName>
    <definedName name="_xlnm.Print_Area" localSheetId="0">'sklop 3'!$A$1:$F$117</definedName>
    <definedName name="Print_Area_MI" localSheetId="0">#REF!</definedName>
    <definedName name="Print_Area_MI">#REF!</definedName>
    <definedName name="Print_Area_MI2">#REF!</definedName>
    <definedName name="_xlnm.Print_Titles" localSheetId="0">'sklop 3'!$30:$31</definedName>
    <definedName name="VISZR">#REF!</definedName>
    <definedName name="xx">'[4]CEHLKL-6-12'!$B$12:$H$997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3" i="8" l="1"/>
  <c r="F111" i="8"/>
  <c r="F109" i="8"/>
  <c r="F67" i="8"/>
  <c r="F69" i="8" l="1"/>
  <c r="F41" i="8"/>
  <c r="A103" i="8" l="1"/>
  <c r="A45" i="8"/>
  <c r="A71" i="8"/>
  <c r="A115" i="8"/>
  <c r="A82" i="8"/>
  <c r="F101" i="8"/>
  <c r="F99" i="8"/>
  <c r="F97" i="8"/>
  <c r="F95" i="8"/>
  <c r="F93" i="8"/>
  <c r="F91" i="8"/>
  <c r="F89" i="8"/>
  <c r="F87" i="8"/>
  <c r="F80" i="8"/>
  <c r="F78" i="8"/>
  <c r="F76" i="8"/>
  <c r="D69" i="8"/>
  <c r="D67" i="8"/>
  <c r="F65" i="8"/>
  <c r="F58" i="8"/>
  <c r="F56" i="8"/>
  <c r="F54" i="8"/>
  <c r="F52" i="8"/>
  <c r="F50" i="8"/>
  <c r="F115" i="8" l="1"/>
  <c r="F21" i="8" s="1"/>
  <c r="F103" i="8"/>
  <c r="F19" i="8" s="1"/>
  <c r="F82" i="8"/>
  <c r="F16" i="8" s="1"/>
  <c r="F71" i="8"/>
  <c r="F15" i="8" s="1"/>
  <c r="F60" i="8"/>
  <c r="F14" i="8" s="1"/>
  <c r="D41" i="8" l="1"/>
  <c r="F43" i="8"/>
  <c r="D39" i="8"/>
  <c r="F39" i="8" s="1"/>
  <c r="F45" i="8" l="1"/>
  <c r="F13" i="8" l="1"/>
  <c r="F17" i="8" s="1"/>
  <c r="F25" i="8" l="1"/>
  <c r="F23" i="8"/>
  <c r="F27" i="8" l="1"/>
</calcChain>
</file>

<file path=xl/sharedStrings.xml><?xml version="1.0" encoding="utf-8"?>
<sst xmlns="http://schemas.openxmlformats.org/spreadsheetml/2006/main" count="127" uniqueCount="81">
  <si>
    <t>III.</t>
  </si>
  <si>
    <t>poz</t>
  </si>
  <si>
    <t>Opis</t>
  </si>
  <si>
    <t>Enota</t>
  </si>
  <si>
    <t>Količina</t>
  </si>
  <si>
    <t>cena/enoto</t>
  </si>
  <si>
    <t>Vrednost</t>
  </si>
  <si>
    <t>kpl</t>
  </si>
  <si>
    <t>m2</t>
  </si>
  <si>
    <t>Lahki pomični delovni odri</t>
  </si>
  <si>
    <t>OPAŽI</t>
  </si>
  <si>
    <t>Gradbena pomoč NK, PK delavca obračun po dejanskih stroških (v primerih ko ta ni zajeta v opisu postavke, obračun po predhodni potrditvi naročnika)</t>
  </si>
  <si>
    <t>ur</t>
  </si>
  <si>
    <t>Gradbena pomoč KV delavca obračun po dejanskih stroških (v primerih ko ta ni zajeta v opisu postavke, obračun po predhodni potrditvi naročnika)</t>
  </si>
  <si>
    <t>Gradbena pomoč VKV delavca obračun po dejanskih stroških (v primerih ko ta ni zajeta v opisu postavke, obračun po predhodni potrditvi naročnika)</t>
  </si>
  <si>
    <t>ZIDARSKA DELA SKUPAJ</t>
  </si>
  <si>
    <t>SPLOŠNE ELEKTROINSTALACIJE</t>
  </si>
  <si>
    <t>1.</t>
  </si>
  <si>
    <t>m</t>
  </si>
  <si>
    <t>B.</t>
  </si>
  <si>
    <t>elektro pomoč KV delavca obračun po dejanskih stroških (v primerih ko ta ni zajeta v opisu postavke, obračun po predhodni potrditvi naročnika)</t>
  </si>
  <si>
    <t>3.</t>
  </si>
  <si>
    <t>Inox žica za strelovodno povezavo nadstreška na obstoječe odvodne vode s priključnimi sponkami- komplet</t>
  </si>
  <si>
    <t>meritve inštal.streovoda celotnega objekta (pooblaščena institucija, ki opralja meritve)</t>
  </si>
  <si>
    <t>elektro pomoč VKV delavca obračun po dejanskih stroških (v primerih ko ta ni zajeta v opisu postavke, obračun po predhodni potrditvi naročnika)</t>
  </si>
  <si>
    <t>OPAŽI SKUPAJ</t>
  </si>
  <si>
    <t>A.</t>
  </si>
  <si>
    <t>GRADBENA DELA</t>
  </si>
  <si>
    <t>I.</t>
  </si>
  <si>
    <t>RUŠITVENA DELA</t>
  </si>
  <si>
    <t>II.</t>
  </si>
  <si>
    <t>IV.</t>
  </si>
  <si>
    <t>ZIDARSKA DELA</t>
  </si>
  <si>
    <t xml:space="preserve">SKUPAJ </t>
  </si>
  <si>
    <t>C.</t>
  </si>
  <si>
    <t>OSTALO</t>
  </si>
  <si>
    <t>ELEKTROINSTALACIJE</t>
  </si>
  <si>
    <t>kg</t>
  </si>
  <si>
    <t>Izdelava enostavnega cevnega fasadnega odra višine do 20 m, A=10 dni</t>
  </si>
  <si>
    <t>m3</t>
  </si>
  <si>
    <t>plačilo depoja nenevarnih gradbenih odpadkov</t>
  </si>
  <si>
    <t>RUŠITVENA DELA SKUPAJ</t>
  </si>
  <si>
    <t>Sodelovanje pri pregledu požarnega sistema;
sodelovanje serviserjev pri izvedbi funkcionalnega pregleda vgrajenega sistema za javljanje požara</t>
  </si>
  <si>
    <t>pazljivo rušenje ab stopnice dim. 0,9x 2,5 x 9 x 0,25 m v skladišču 29 A, s transportom ruševin v gradbiščni depo ali nakladanjem na kamion.</t>
  </si>
  <si>
    <t>dopolnitev ugotovitvenega zapisnika o opravljenem pregledu in preizkusu APZ-sistemi za odkrivanje in javljanje požara (NJP), št. zap-22/2020-NJP na končno stanje</t>
  </si>
  <si>
    <t>STROP</t>
  </si>
  <si>
    <t>m²</t>
  </si>
  <si>
    <t>Izdelava ometa stropa, s polaganjem mrežice in premazano z YTONG tankoslojno lepilno malto.</t>
  </si>
  <si>
    <t>Dobava in strojno vgrajevanje betona v armirane konstrukcije preseka do 0,20 m3/m1,  C25/30, črpni beton, z vsemi potrebnimi transporti in deli. Beton nosilcev in vezi.</t>
  </si>
  <si>
    <t>m³</t>
  </si>
  <si>
    <t>Dobava, ravnanje, sekanje, krivljenje, polaganje in vezanje enostavne armature iz betonskega jekla  do Ø12, z vsemi potrebnimi ostalimi deli in transporti.</t>
  </si>
  <si>
    <t>Dobava, ravnanje, sekanje, krivljenje, polaganje in vezanje enostavne armature iz betonskega jekla  nad Ø12, z vsemi potrebnimi ostalimi deli in transporti.</t>
  </si>
  <si>
    <t>YTONG STROP</t>
  </si>
  <si>
    <t>2.</t>
  </si>
  <si>
    <t>4.</t>
  </si>
  <si>
    <t>5.</t>
  </si>
  <si>
    <t>6.</t>
  </si>
  <si>
    <t>7.</t>
  </si>
  <si>
    <t>m1</t>
  </si>
  <si>
    <t xml:space="preserve">Izdelava obrobnega opaža </t>
  </si>
  <si>
    <t>Izdelava navodil za obratovanje in vzdrževanje, poročil o izvedbi vseh potrebnih meritev, ki so potrebna</t>
  </si>
  <si>
    <t xml:space="preserve">dobava in montaža YTONG stropa iz AB gredic in polnil, na pripravljeno ležišče. Gornjo površino se zapre z YTONG tankoslojno lepilno malto, strop višine 20 cm, z izvedenim potrebnim podpiranjem in nadvišanjem na sredini razpona, z vsemi potrebnimi materali, deli in transporti. </t>
  </si>
  <si>
    <t>statična prevera ustreznosti rešitve, kot dopolnitev PZI</t>
  </si>
  <si>
    <t>dopolnitev PID dokumentacije ter
dopolnitev obstoječe projektne dokumentacije za javljanje požara</t>
  </si>
  <si>
    <t xml:space="preserve">pazljivo rušenje stene za pripravo ab horizontalne vezi v obstoječi steni </t>
  </si>
  <si>
    <t>Demontaža in ponovna montaža svetil, ki so nameščene na jekleni pletenici</t>
  </si>
  <si>
    <t>8.</t>
  </si>
  <si>
    <t xml:space="preserve">Demontaža in ponovna montaža parapetnega kanala z obstoječo instalacijo, ki je nameščen na ab plošči nad pisarno v prostor nad stopniščem </t>
  </si>
  <si>
    <t>PO IZVEDENI PRENOVI PISARNIŠKIH PROSTOROV V SKLADIŠČU 29A: nadkritje prostora v nadstropju</t>
  </si>
  <si>
    <t>INVESTITOR:  LUKA KOPER, d.d.</t>
  </si>
  <si>
    <t>ELEKTRO INSTALACIJE SKUPAJ</t>
  </si>
  <si>
    <t>OSTALO Skupaj:</t>
  </si>
  <si>
    <t>B</t>
  </si>
  <si>
    <t>C</t>
  </si>
  <si>
    <t>A+B+C v EUR brez DDV</t>
  </si>
  <si>
    <t>10% nepredvidena dela (A+B)</t>
  </si>
  <si>
    <t>V ceno na e.m. v posameznih postavkah zajeti tudi vse vertikalne in horizontalne prenose, ter odvoz na deponijo in vse takse na deponiji.
- izdelavo tehnološkega elaborata rušenja, s prikazom organizacije izvajanja del, terminskim planom, številom ljudi in strojev, potrebnih za rušenje, ter prikaz ravnanja z gradbenimi odpadki (izbrane deponije)
- v ceni je potrebno upoštevati čiščenje transportnih poti med rušenjem objekta, oz. jih vzpostaviti v prejšnje stanje
- izvajalec je dolžan na lastne stroške zaščititi pred poškodovanjem in uničenjem sosednje obstoječe objekte, predmete, okolico in osebe, ravno tako mora varovati obstoječe komunalne vode, komunikacijske in druge naprave. Izvajalec mora poleg splošnega gradbenega zavarovanja skleniti zavarovanje še za dodatno nevarnost: odgovornost izvajalca del in kopijo police predati investitorju
- ponudnik mora v ceni upoštevati vse tehnične zahteve, ki so podane v tehničnem opisu projekta, vse predpise varstva pri delu, predpise o ravnanju z gradbenimi odpadki, predpise varstva pred požarom in pogoje soglasodajalcev.
- Ponudnik si mora objekte pred oddajo ponudbe ogledati
Prav tako ponudnik s podpisom na ponudbi potrjuje, da je seznanjen s stanjem objektov na kraju rušenja.
Vso morebitno škodo, ki nastane zaradi neupoštevanje zahtev v splošnem (tehničnem) opisu projekta, nosi izvajalec del.
V c.e.m. je potrebno upoštevati čiščenje po posameznih fazah dela, ter odvoz odpadkov na deponijo do 10 km in plačilo takse.</t>
  </si>
  <si>
    <t xml:space="preserve">Vsa rušitvena dela se izvajajo z upoštevanjem vseh tehničnih rešitev rušenja z upoštevanjem varnostnih ukrepov pri rušenju.
Investitor mora zagotoviti, da izvajalci gradbenih del gradbene odpadke oddajo zbiralcu gradbenih odpadkov. Iz dokazil o naročilu prevzema gradbenih odpadkov mora biti razvidna vrsta gradbenih odpadkov, predvidena količina nastajanja gradbenih odpadkov ter naslov gradbišča z navedbo pripadajočega gradbenega dovoljenja, na katerega se nanaša prevzem gradbenih odpadkov. Investitor mora za celotno gradbišče  pooblastiti enega od izvajalcev, ki bo v njegovem imenu oddajal gradbene odpadke zbiralcu odpadkov, v predelavo in odstranjevanje in ob oddaji vsake pošiljke odpadkov izpolnil evidenčni list, določen s predpisi, ki urejajo ravnaje z odpadki.
Pri rušitvenih delih je potrebno upoštevati predpise iz varstva pri gradbenem delu. Poleg Pravilnika o varstvu pri gradbenem delu je potrebno upoštevati tudi druge varnostne predpise, zlasti še Pravilnik o nakladanju in razkladanju tovornih vozil, Pravilnik o varstvu pri delu z delovnimi pripravami in napravami, Zakon o varovanju zdravja pri delu, Pravilnik o obremenjevanju tal z vnašanjem odpadkov in Uredbo o odpadkih
Ves odpadni material sortirati na gradbiščni deponiji in sproti transportirati na organizirano deponijo, obrat za reciklažo ali mestni odpad z upoštevanjem pravilnika o ravnanju z gradbenimi odpadki! Obrat za reciklažo ali organizirano komunalno deponijo izbere  izvajalec, katerega stroški so tudi komunalne takse in okoljevarstveni dodatki.
</t>
  </si>
  <si>
    <t>EUR</t>
  </si>
  <si>
    <t>REKAPITULACIJA za SKLOP 3</t>
  </si>
  <si>
    <t>predračunska vrednost za sklop 3 (A+B+C+D+F+nepredvidena 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</si>
</sst>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font>
      <sz val="11"/>
      <color theme="1"/>
      <name val="Tahoma"/>
      <family val="2"/>
      <charset val="238"/>
    </font>
    <font>
      <sz val="11"/>
      <color theme="1"/>
      <name val="Tahoma"/>
      <family val="2"/>
      <charset val="238"/>
    </font>
    <font>
      <sz val="10"/>
      <name val="Arial"/>
      <family val="2"/>
      <charset val="238"/>
    </font>
    <font>
      <sz val="10"/>
      <name val="Tahoma"/>
      <family val="2"/>
      <charset val="238"/>
    </font>
    <font>
      <b/>
      <sz val="10"/>
      <name val="Tahoma"/>
      <family val="2"/>
      <charset val="238"/>
    </font>
    <font>
      <sz val="10"/>
      <color theme="1"/>
      <name val="Tahoma"/>
      <family val="2"/>
      <charset val="238"/>
    </font>
    <font>
      <sz val="10"/>
      <name val="Helv"/>
      <charset val="204"/>
    </font>
    <font>
      <sz val="11"/>
      <color theme="1"/>
      <name val="Calibri"/>
      <family val="2"/>
      <charset val="238"/>
      <scheme val="minor"/>
    </font>
    <font>
      <sz val="11"/>
      <color indexed="8"/>
      <name val="Calibri"/>
      <family val="2"/>
      <charset val="238"/>
    </font>
    <font>
      <sz val="11"/>
      <name val="Tahoma"/>
      <family val="2"/>
      <charset val="238"/>
    </font>
    <font>
      <b/>
      <sz val="11"/>
      <name val="Tahoma"/>
      <family val="2"/>
      <charset val="238"/>
    </font>
    <font>
      <b/>
      <sz val="10"/>
      <color theme="1"/>
      <name val="Tahoma"/>
      <family val="2"/>
      <charset val="238"/>
    </font>
    <font>
      <sz val="10"/>
      <color rgb="FFFF0000"/>
      <name val="Tahoma"/>
      <family val="2"/>
      <charset val="238"/>
    </font>
    <font>
      <sz val="8"/>
      <name val="Tahoma"/>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11">
    <border>
      <left/>
      <right/>
      <top/>
      <bottom/>
      <diagonal/>
    </border>
    <border>
      <left/>
      <right/>
      <top style="double">
        <color indexed="64"/>
      </top>
      <bottom style="double">
        <color indexed="64"/>
      </bottom>
      <diagonal/>
    </border>
    <border>
      <left/>
      <right/>
      <top style="thin">
        <color indexed="64"/>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auto="1"/>
      </top>
      <bottom/>
      <diagonal/>
    </border>
    <border>
      <left/>
      <right style="double">
        <color indexed="64"/>
      </right>
      <top style="double">
        <color indexed="64"/>
      </top>
      <bottom style="double">
        <color indexed="64"/>
      </bottom>
      <diagonal/>
    </border>
    <border>
      <left/>
      <right/>
      <top/>
      <bottom style="double">
        <color indexed="64"/>
      </bottom>
      <diagonal/>
    </border>
    <border>
      <left/>
      <right/>
      <top style="double">
        <color indexed="64"/>
      </top>
      <bottom/>
      <diagonal/>
    </border>
    <border>
      <left style="thin">
        <color auto="1"/>
      </left>
      <right style="thin">
        <color auto="1"/>
      </right>
      <top style="thin">
        <color auto="1"/>
      </top>
      <bottom style="thin">
        <color auto="1"/>
      </bottom>
      <diagonal/>
    </border>
  </borders>
  <cellStyleXfs count="8">
    <xf numFmtId="0" fontId="0" fillId="0" borderId="0"/>
    <xf numFmtId="43" fontId="1" fillId="0" borderId="0" applyFont="0" applyFill="0" applyBorder="0" applyAlignment="0" applyProtection="0"/>
    <xf numFmtId="0" fontId="2" fillId="0" borderId="0"/>
    <xf numFmtId="43" fontId="2" fillId="0" borderId="0" applyFill="0" applyBorder="0" applyAlignment="0" applyProtection="0"/>
    <xf numFmtId="0" fontId="6" fillId="0" borderId="0"/>
    <xf numFmtId="0" fontId="2" fillId="0" borderId="0"/>
    <xf numFmtId="0" fontId="7" fillId="0" borderId="0"/>
    <xf numFmtId="0" fontId="8" fillId="0" borderId="0"/>
  </cellStyleXfs>
  <cellXfs count="150">
    <xf numFmtId="0" fontId="0" fillId="0" borderId="0" xfId="0"/>
    <xf numFmtId="0" fontId="0" fillId="0" borderId="0" xfId="0" applyFont="1" applyAlignment="1">
      <alignment wrapText="1"/>
    </xf>
    <xf numFmtId="0" fontId="4" fillId="0" borderId="0" xfId="2" applyFont="1" applyAlignment="1">
      <alignment horizontal="center" vertical="center" wrapText="1"/>
    </xf>
    <xf numFmtId="0" fontId="4" fillId="0" borderId="0" xfId="2" applyFont="1" applyAlignment="1">
      <alignment vertical="center" wrapText="1"/>
    </xf>
    <xf numFmtId="4" fontId="3" fillId="0" borderId="0" xfId="2" applyNumberFormat="1" applyFont="1" applyAlignment="1">
      <alignment horizontal="center" vertical="center" wrapText="1"/>
    </xf>
    <xf numFmtId="4" fontId="3" fillId="0" borderId="0" xfId="2" applyNumberFormat="1" applyFont="1" applyAlignment="1" applyProtection="1">
      <alignment vertical="center" wrapText="1"/>
      <protection locked="0"/>
    </xf>
    <xf numFmtId="4" fontId="4" fillId="0" borderId="0" xfId="2" applyNumberFormat="1" applyFont="1" applyAlignment="1">
      <alignment horizontal="right" vertical="center" wrapText="1"/>
    </xf>
    <xf numFmtId="0" fontId="3" fillId="0" borderId="0" xfId="2" applyFont="1" applyAlignment="1">
      <alignment horizontal="center" vertical="center" wrapText="1"/>
    </xf>
    <xf numFmtId="0" fontId="3" fillId="0" borderId="0" xfId="2" applyFont="1" applyAlignment="1">
      <alignment vertical="center" wrapText="1"/>
    </xf>
    <xf numFmtId="4" fontId="3" fillId="0" borderId="0" xfId="2" applyNumberFormat="1" applyFont="1" applyAlignment="1">
      <alignment vertical="center" wrapText="1"/>
    </xf>
    <xf numFmtId="0" fontId="0" fillId="0" borderId="0" xfId="0" applyFont="1" applyAlignment="1" applyProtection="1">
      <alignment wrapText="1"/>
      <protection locked="0"/>
    </xf>
    <xf numFmtId="0" fontId="10" fillId="0" borderId="0" xfId="0" applyFont="1" applyAlignment="1">
      <alignment wrapText="1"/>
    </xf>
    <xf numFmtId="4" fontId="10" fillId="0" borderId="0" xfId="0" applyNumberFormat="1" applyFont="1" applyAlignment="1">
      <alignment horizontal="right" wrapText="1"/>
    </xf>
    <xf numFmtId="4" fontId="0" fillId="0" borderId="0" xfId="0" applyNumberFormat="1" applyFont="1" applyAlignment="1">
      <alignment horizontal="right" wrapText="1"/>
    </xf>
    <xf numFmtId="4" fontId="0" fillId="2" borderId="0" xfId="0" applyNumberFormat="1" applyFont="1" applyFill="1" applyAlignment="1">
      <alignment horizontal="right" wrapText="1"/>
    </xf>
    <xf numFmtId="4" fontId="10" fillId="0" borderId="4" xfId="0" applyNumberFormat="1" applyFont="1" applyBorder="1" applyAlignment="1">
      <alignment horizontal="right" wrapText="1"/>
    </xf>
    <xf numFmtId="4" fontId="10" fillId="0" borderId="0" xfId="0" applyNumberFormat="1" applyFont="1" applyAlignment="1">
      <alignment horizontal="right" vertical="top" wrapText="1"/>
    </xf>
    <xf numFmtId="4" fontId="10" fillId="3" borderId="0" xfId="0" applyNumberFormat="1" applyFont="1" applyFill="1" applyAlignment="1">
      <alignment horizontal="right" wrapText="1"/>
    </xf>
    <xf numFmtId="0" fontId="10" fillId="0" borderId="1" xfId="0" applyFont="1" applyBorder="1" applyAlignment="1">
      <alignment wrapText="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4" fontId="5" fillId="0" borderId="1" xfId="1" applyNumberFormat="1" applyFont="1" applyFill="1" applyBorder="1" applyAlignment="1" applyProtection="1">
      <alignment horizontal="center" vertical="center" wrapText="1"/>
    </xf>
    <xf numFmtId="0" fontId="4" fillId="0" borderId="0" xfId="6" applyFont="1" applyBorder="1" applyAlignment="1">
      <alignment vertical="top" wrapText="1"/>
    </xf>
    <xf numFmtId="0" fontId="3" fillId="0" borderId="0" xfId="7" applyFont="1" applyAlignment="1">
      <alignment horizontal="justify" vertical="top" wrapText="1"/>
    </xf>
    <xf numFmtId="1" fontId="3" fillId="0" borderId="0" xfId="2" applyNumberFormat="1" applyFont="1" applyBorder="1" applyAlignment="1">
      <alignment horizontal="center" wrapText="1"/>
    </xf>
    <xf numFmtId="4" fontId="3" fillId="2" borderId="0" xfId="3" applyNumberFormat="1" applyFont="1" applyFill="1" applyBorder="1" applyAlignment="1" applyProtection="1">
      <alignment horizontal="center" wrapText="1"/>
      <protection locked="0"/>
    </xf>
    <xf numFmtId="0" fontId="4" fillId="0" borderId="0" xfId="6" applyFont="1" applyAlignment="1">
      <alignment vertical="top" wrapText="1"/>
    </xf>
    <xf numFmtId="0" fontId="3" fillId="0" borderId="0" xfId="6" applyFont="1" applyAlignment="1">
      <alignment vertical="top" wrapText="1"/>
    </xf>
    <xf numFmtId="1" fontId="3" fillId="0" borderId="3" xfId="2" applyNumberFormat="1" applyFont="1" applyBorder="1" applyAlignment="1">
      <alignment horizontal="center" wrapText="1"/>
    </xf>
    <xf numFmtId="4" fontId="3" fillId="2" borderId="3" xfId="3" applyNumberFormat="1" applyFont="1" applyFill="1" applyBorder="1" applyAlignment="1" applyProtection="1">
      <alignment horizontal="center" wrapText="1"/>
      <protection locked="0"/>
    </xf>
    <xf numFmtId="4" fontId="3" fillId="0" borderId="0" xfId="6" applyNumberFormat="1" applyFont="1" applyAlignment="1">
      <alignment wrapText="1"/>
    </xf>
    <xf numFmtId="1" fontId="3" fillId="0" borderId="0" xfId="6" applyNumberFormat="1"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wrapText="1"/>
    </xf>
    <xf numFmtId="4" fontId="4" fillId="0" borderId="0" xfId="0" applyNumberFormat="1" applyFont="1" applyAlignment="1">
      <alignment wrapText="1"/>
    </xf>
    <xf numFmtId="0" fontId="3"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center" wrapText="1"/>
    </xf>
    <xf numFmtId="4" fontId="5" fillId="2" borderId="0" xfId="0" applyNumberFormat="1" applyFont="1" applyFill="1" applyAlignment="1" applyProtection="1">
      <alignment wrapText="1"/>
      <protection locked="0"/>
    </xf>
    <xf numFmtId="4" fontId="5" fillId="0" borderId="0" xfId="0" applyNumberFormat="1" applyFont="1" applyAlignment="1">
      <alignment wrapText="1"/>
    </xf>
    <xf numFmtId="0" fontId="5" fillId="0" borderId="0" xfId="0" applyFont="1" applyAlignment="1">
      <alignment horizontal="center" vertical="top" wrapText="1"/>
    </xf>
    <xf numFmtId="0" fontId="5" fillId="0" borderId="0" xfId="0" applyFont="1" applyAlignment="1">
      <alignment wrapText="1"/>
    </xf>
    <xf numFmtId="0" fontId="5" fillId="0" borderId="0" xfId="0" applyFont="1" applyAlignment="1" applyProtection="1">
      <alignment horizontal="center" vertical="top" wrapText="1"/>
      <protection hidden="1"/>
    </xf>
    <xf numFmtId="1" fontId="5" fillId="0" borderId="0" xfId="0" applyNumberFormat="1" applyFont="1" applyAlignment="1">
      <alignment horizontal="center" wrapText="1"/>
    </xf>
    <xf numFmtId="4" fontId="5" fillId="0" borderId="0" xfId="1" applyNumberFormat="1" applyFont="1" applyFill="1" applyBorder="1" applyAlignment="1" applyProtection="1">
      <alignment horizontal="center" wrapText="1"/>
      <protection locked="0"/>
    </xf>
    <xf numFmtId="4" fontId="5" fillId="0" borderId="0" xfId="1" applyNumberFormat="1" applyFont="1" applyFill="1" applyBorder="1" applyAlignment="1" applyProtection="1">
      <alignment wrapText="1"/>
    </xf>
    <xf numFmtId="0" fontId="5" fillId="0" borderId="0" xfId="0" applyFont="1" applyAlignment="1">
      <alignment vertical="center" wrapText="1"/>
    </xf>
    <xf numFmtId="1" fontId="5" fillId="0" borderId="0" xfId="0" applyNumberFormat="1" applyFont="1" applyBorder="1" applyAlignment="1">
      <alignment horizontal="center" wrapText="1"/>
    </xf>
    <xf numFmtId="1" fontId="5" fillId="0" borderId="3" xfId="0" applyNumberFormat="1" applyFont="1" applyBorder="1" applyAlignment="1">
      <alignment horizontal="center" wrapText="1"/>
    </xf>
    <xf numFmtId="4" fontId="5" fillId="0" borderId="0" xfId="3" applyNumberFormat="1" applyFont="1" applyFill="1" applyBorder="1" applyAlignment="1" applyProtection="1">
      <alignment horizontal="center" wrapText="1"/>
    </xf>
    <xf numFmtId="0" fontId="9" fillId="0" borderId="0" xfId="0" applyFont="1" applyAlignment="1">
      <alignment wrapText="1"/>
    </xf>
    <xf numFmtId="4" fontId="10" fillId="0" borderId="0" xfId="0" applyNumberFormat="1" applyFont="1" applyBorder="1" applyAlignment="1">
      <alignment horizontal="right" wrapText="1"/>
    </xf>
    <xf numFmtId="0" fontId="3" fillId="0" borderId="0" xfId="2" applyFont="1" applyAlignment="1">
      <alignment horizontal="left" vertical="top" wrapText="1"/>
    </xf>
    <xf numFmtId="0" fontId="4" fillId="0" borderId="0" xfId="0" applyFont="1" applyAlignment="1">
      <alignment vertical="center" wrapText="1"/>
    </xf>
    <xf numFmtId="0" fontId="3" fillId="0" borderId="0" xfId="2" applyFont="1" applyAlignment="1" applyProtection="1">
      <alignment horizontal="center" vertical="top" wrapText="1"/>
      <protection hidden="1"/>
    </xf>
    <xf numFmtId="1" fontId="3" fillId="0" borderId="0" xfId="2" applyNumberFormat="1" applyFont="1" applyAlignment="1">
      <alignment horizontal="center" vertical="center" wrapText="1"/>
    </xf>
    <xf numFmtId="4" fontId="3" fillId="0" borderId="0" xfId="2" applyNumberFormat="1"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0" applyNumberFormat="1" applyFont="1" applyAlignment="1">
      <alignment wrapText="1"/>
    </xf>
    <xf numFmtId="0" fontId="3" fillId="0" borderId="0" xfId="2" applyFont="1" applyAlignment="1">
      <alignment vertical="top" wrapText="1"/>
    </xf>
    <xf numFmtId="2" fontId="10" fillId="0" borderId="0" xfId="0" applyNumberFormat="1" applyFont="1" applyAlignment="1">
      <alignment wrapText="1"/>
    </xf>
    <xf numFmtId="2" fontId="10" fillId="0" borderId="5" xfId="0" applyNumberFormat="1" applyFont="1" applyBorder="1" applyAlignment="1">
      <alignment wrapText="1"/>
    </xf>
    <xf numFmtId="0" fontId="3" fillId="0" borderId="0" xfId="2" applyFont="1" applyAlignment="1">
      <alignment horizontal="center" wrapText="1"/>
    </xf>
    <xf numFmtId="0" fontId="3" fillId="0" borderId="0" xfId="2" applyFont="1" applyAlignment="1">
      <alignment wrapText="1"/>
    </xf>
    <xf numFmtId="0" fontId="3" fillId="0" borderId="0" xfId="2" applyFont="1" applyAlignment="1">
      <alignment horizontal="center" vertical="top" wrapText="1"/>
    </xf>
    <xf numFmtId="4" fontId="3" fillId="0" borderId="0" xfId="2" applyNumberFormat="1" applyFont="1" applyAlignment="1">
      <alignment horizontal="right" wrapText="1"/>
    </xf>
    <xf numFmtId="4" fontId="3" fillId="0" borderId="0" xfId="2" applyNumberFormat="1" applyFont="1" applyAlignment="1" applyProtection="1">
      <alignment horizontal="right" wrapText="1"/>
      <protection locked="0"/>
    </xf>
    <xf numFmtId="4" fontId="3" fillId="3" borderId="2" xfId="2" applyNumberFormat="1" applyFont="1" applyFill="1" applyBorder="1" applyAlignment="1">
      <alignment horizontal="right" wrapText="1"/>
    </xf>
    <xf numFmtId="4" fontId="3" fillId="3" borderId="2" xfId="2" applyNumberFormat="1" applyFont="1" applyFill="1" applyBorder="1" applyAlignment="1" applyProtection="1">
      <alignment horizontal="right" wrapText="1"/>
      <protection locked="0"/>
    </xf>
    <xf numFmtId="4" fontId="3" fillId="2" borderId="0" xfId="2" applyNumberFormat="1" applyFont="1" applyFill="1" applyAlignment="1" applyProtection="1">
      <alignment horizontal="right" wrapText="1"/>
      <protection locked="0"/>
    </xf>
    <xf numFmtId="0" fontId="12" fillId="0" borderId="0" xfId="2" applyFont="1" applyAlignment="1">
      <alignment horizontal="center" wrapText="1"/>
    </xf>
    <xf numFmtId="0" fontId="3" fillId="3" borderId="0" xfId="2" applyFont="1" applyFill="1" applyAlignment="1">
      <alignment horizontal="center" vertical="top" wrapText="1"/>
    </xf>
    <xf numFmtId="0" fontId="4" fillId="0" borderId="0" xfId="6" applyFont="1" applyBorder="1" applyAlignment="1">
      <alignment horizontal="center" vertical="top" wrapText="1"/>
    </xf>
    <xf numFmtId="0" fontId="4" fillId="0" borderId="0" xfId="6" applyFont="1" applyBorder="1" applyAlignment="1">
      <alignment horizontal="center" wrapText="1"/>
    </xf>
    <xf numFmtId="4" fontId="4" fillId="0" borderId="0" xfId="6" applyNumberFormat="1" applyFont="1" applyBorder="1" applyAlignment="1">
      <alignment wrapText="1"/>
    </xf>
    <xf numFmtId="0" fontId="3" fillId="0" borderId="0" xfId="6" applyFont="1" applyAlignment="1">
      <alignment horizontal="center" vertical="top" wrapText="1"/>
    </xf>
    <xf numFmtId="0" fontId="3" fillId="0" borderId="0" xfId="6" applyFont="1" applyAlignment="1">
      <alignment horizontal="center" wrapText="1"/>
    </xf>
    <xf numFmtId="4" fontId="5" fillId="0" borderId="0" xfId="0" applyNumberFormat="1" applyFont="1" applyAlignment="1">
      <alignment horizontal="right" wrapText="1"/>
    </xf>
    <xf numFmtId="0" fontId="4" fillId="0" borderId="0" xfId="6" applyFont="1" applyAlignment="1">
      <alignment horizontal="center" wrapText="1"/>
    </xf>
    <xf numFmtId="0" fontId="5" fillId="0" borderId="6" xfId="6" applyFont="1" applyBorder="1" applyAlignment="1">
      <alignment wrapText="1"/>
    </xf>
    <xf numFmtId="0" fontId="3" fillId="0" borderId="0" xfId="6" applyFont="1" applyAlignment="1">
      <alignment wrapText="1"/>
    </xf>
    <xf numFmtId="0" fontId="5" fillId="0" borderId="0" xfId="6" applyFont="1" applyAlignment="1">
      <alignment horizontal="center" wrapText="1"/>
    </xf>
    <xf numFmtId="0" fontId="5" fillId="0" borderId="0" xfId="6" applyFont="1" applyAlignment="1">
      <alignment wrapText="1"/>
    </xf>
    <xf numFmtId="0" fontId="4" fillId="0" borderId="0" xfId="2" applyFont="1" applyAlignment="1">
      <alignment wrapText="1"/>
    </xf>
    <xf numFmtId="4" fontId="5" fillId="3" borderId="2" xfId="0" applyNumberFormat="1" applyFont="1" applyFill="1" applyBorder="1" applyAlignment="1">
      <alignment horizontal="right" wrapText="1"/>
    </xf>
    <xf numFmtId="4" fontId="5" fillId="0" borderId="0" xfId="0" applyNumberFormat="1" applyFont="1" applyBorder="1" applyAlignment="1">
      <alignment wrapText="1"/>
    </xf>
    <xf numFmtId="4" fontId="5" fillId="3" borderId="2" xfId="0" applyNumberFormat="1" applyFont="1" applyFill="1" applyBorder="1" applyAlignment="1">
      <alignment horizontal="center" wrapText="1"/>
    </xf>
    <xf numFmtId="49" fontId="5" fillId="0" borderId="0" xfId="0" applyNumberFormat="1" applyFont="1" applyAlignment="1">
      <alignment horizontal="center" vertical="top" wrapText="1"/>
    </xf>
    <xf numFmtId="4" fontId="5" fillId="0" borderId="3" xfId="0" applyNumberFormat="1" applyFont="1" applyBorder="1" applyAlignment="1">
      <alignment wrapText="1"/>
    </xf>
    <xf numFmtId="4" fontId="5" fillId="3" borderId="0" xfId="0" applyNumberFormat="1" applyFont="1" applyFill="1" applyBorder="1" applyAlignment="1">
      <alignment horizontal="center" wrapText="1"/>
    </xf>
    <xf numFmtId="4" fontId="5" fillId="3" borderId="0" xfId="0" applyNumberFormat="1" applyFont="1" applyFill="1" applyBorder="1" applyAlignment="1">
      <alignment horizontal="right" wrapText="1"/>
    </xf>
    <xf numFmtId="4" fontId="5" fillId="0" borderId="0" xfId="0" applyNumberFormat="1" applyFont="1" applyAlignment="1">
      <alignment horizontal="center" wrapText="1"/>
    </xf>
    <xf numFmtId="0" fontId="5" fillId="0" borderId="2" xfId="0" applyFont="1" applyBorder="1" applyAlignment="1">
      <alignment horizontal="center" wrapText="1"/>
    </xf>
    <xf numFmtId="0" fontId="5" fillId="0" borderId="2" xfId="0" applyFont="1" applyBorder="1" applyAlignment="1">
      <alignment wrapText="1"/>
    </xf>
    <xf numFmtId="4" fontId="3" fillId="0" borderId="0" xfId="2" applyNumberFormat="1" applyFont="1" applyAlignment="1" applyProtection="1">
      <alignment wrapText="1"/>
      <protection locked="0"/>
    </xf>
    <xf numFmtId="0" fontId="3" fillId="0" borderId="0" xfId="2" applyFont="1" applyAlignment="1" applyProtection="1">
      <alignment vertical="top" wrapText="1"/>
      <protection locked="0"/>
    </xf>
    <xf numFmtId="1" fontId="5" fillId="0" borderId="1" xfId="0" applyNumberFormat="1" applyFont="1" applyBorder="1" applyAlignment="1" applyProtection="1">
      <alignment horizontal="center" vertical="center" wrapText="1"/>
      <protection locked="0"/>
    </xf>
    <xf numFmtId="4" fontId="4" fillId="0" borderId="0" xfId="6" applyNumberFormat="1" applyFont="1" applyBorder="1" applyAlignment="1" applyProtection="1">
      <alignment wrapText="1"/>
      <protection locked="0"/>
    </xf>
    <xf numFmtId="0" fontId="5" fillId="0" borderId="6" xfId="6" applyFont="1" applyBorder="1" applyAlignment="1" applyProtection="1">
      <alignment wrapText="1"/>
      <protection locked="0"/>
    </xf>
    <xf numFmtId="4" fontId="4" fillId="0" borderId="0" xfId="0" applyNumberFormat="1" applyFont="1" applyAlignment="1" applyProtection="1">
      <alignment wrapText="1"/>
      <protection locked="0"/>
    </xf>
    <xf numFmtId="0" fontId="5" fillId="0" borderId="0" xfId="0" applyFont="1" applyAlignment="1" applyProtection="1">
      <alignment wrapText="1"/>
      <protection locked="0"/>
    </xf>
    <xf numFmtId="4" fontId="5" fillId="3" borderId="2" xfId="0" applyNumberFormat="1" applyFont="1" applyFill="1" applyBorder="1" applyAlignment="1" applyProtection="1">
      <alignment horizontal="right" wrapText="1"/>
      <protection locked="0"/>
    </xf>
    <xf numFmtId="4" fontId="5" fillId="2" borderId="0" xfId="0" applyNumberFormat="1" applyFont="1" applyFill="1" applyAlignment="1" applyProtection="1">
      <alignment horizontal="center" wrapText="1"/>
      <protection locked="0"/>
    </xf>
    <xf numFmtId="4" fontId="5" fillId="3" borderId="2" xfId="0" applyNumberFormat="1" applyFont="1" applyFill="1" applyBorder="1" applyAlignment="1" applyProtection="1">
      <alignment horizontal="center" wrapText="1"/>
      <protection locked="0"/>
    </xf>
    <xf numFmtId="4" fontId="5" fillId="0" borderId="2" xfId="0" applyNumberFormat="1"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0" fontId="5" fillId="0" borderId="2" xfId="0" applyFont="1" applyBorder="1" applyAlignment="1" applyProtection="1">
      <alignment wrapText="1"/>
      <protection locked="0"/>
    </xf>
    <xf numFmtId="0" fontId="11" fillId="0" borderId="0" xfId="0" applyFont="1" applyBorder="1" applyAlignment="1" applyProtection="1">
      <alignment horizontal="center" vertical="center" wrapText="1"/>
      <protection hidden="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1" fontId="11" fillId="0" borderId="0" xfId="0" applyNumberFormat="1" applyFont="1" applyBorder="1" applyAlignment="1">
      <alignment horizontal="center" vertical="center" wrapText="1"/>
    </xf>
    <xf numFmtId="1" fontId="11" fillId="0" borderId="0" xfId="0" applyNumberFormat="1" applyFont="1" applyBorder="1" applyAlignment="1" applyProtection="1">
      <alignment horizontal="center" vertical="center" wrapText="1"/>
      <protection locked="0"/>
    </xf>
    <xf numFmtId="4" fontId="11" fillId="0" borderId="0" xfId="1" applyNumberFormat="1" applyFont="1" applyFill="1" applyBorder="1" applyAlignment="1" applyProtection="1">
      <alignment horizontal="center" vertical="center" wrapText="1"/>
    </xf>
    <xf numFmtId="0" fontId="13" fillId="0" borderId="0" xfId="2" applyFont="1" applyAlignment="1">
      <alignment vertical="top" wrapText="1"/>
    </xf>
    <xf numFmtId="0" fontId="5" fillId="0" borderId="0" xfId="0" applyFont="1" applyBorder="1" applyAlignment="1" applyProtection="1">
      <alignment horizontal="center" vertical="center" wrapText="1"/>
      <protection hidden="1"/>
    </xf>
    <xf numFmtId="0" fontId="5" fillId="0" borderId="0" xfId="0" applyFont="1" applyBorder="1" applyAlignment="1" applyProtection="1">
      <alignment horizontal="left" vertical="center" wrapText="1"/>
      <protection locked="0"/>
    </xf>
    <xf numFmtId="0" fontId="5" fillId="0" borderId="0" xfId="0" applyFont="1" applyBorder="1" applyAlignment="1">
      <alignment horizontal="center" vertical="center" wrapText="1"/>
    </xf>
    <xf numFmtId="1" fontId="5" fillId="0" borderId="0" xfId="0" applyNumberFormat="1" applyFont="1" applyBorder="1" applyAlignment="1">
      <alignment horizontal="center" vertical="center" wrapText="1"/>
    </xf>
    <xf numFmtId="1" fontId="5" fillId="0" borderId="0" xfId="0" applyNumberFormat="1" applyFont="1" applyBorder="1" applyAlignment="1" applyProtection="1">
      <alignment horizontal="center" vertical="center" wrapText="1"/>
      <protection locked="0"/>
    </xf>
    <xf numFmtId="4" fontId="5" fillId="0" borderId="0" xfId="1" applyNumberFormat="1" applyFont="1" applyFill="1" applyBorder="1" applyAlignment="1" applyProtection="1">
      <alignment horizontal="center" vertical="center" wrapText="1"/>
    </xf>
    <xf numFmtId="4" fontId="10" fillId="0" borderId="7" xfId="0" applyNumberFormat="1" applyFont="1" applyBorder="1" applyAlignment="1">
      <alignment wrapText="1"/>
    </xf>
    <xf numFmtId="0" fontId="4" fillId="4" borderId="0" xfId="2" applyFont="1" applyFill="1" applyBorder="1" applyAlignment="1">
      <alignment horizontal="center" vertical="top" wrapText="1"/>
    </xf>
    <xf numFmtId="0" fontId="4" fillId="4" borderId="0" xfId="2" applyFont="1" applyFill="1" applyBorder="1" applyAlignment="1">
      <alignment vertical="top" wrapText="1"/>
    </xf>
    <xf numFmtId="0" fontId="4" fillId="4" borderId="0" xfId="2" applyFont="1" applyFill="1" applyBorder="1" applyAlignment="1" applyProtection="1">
      <alignment vertical="top" wrapText="1"/>
      <protection locked="0"/>
    </xf>
    <xf numFmtId="4" fontId="3" fillId="4" borderId="0" xfId="2" applyNumberFormat="1" applyFont="1" applyFill="1" applyBorder="1" applyAlignment="1">
      <alignment horizontal="right" wrapText="1"/>
    </xf>
    <xf numFmtId="2" fontId="10" fillId="0" borderId="9" xfId="0" applyNumberFormat="1" applyFont="1" applyBorder="1" applyAlignment="1">
      <alignment wrapText="1"/>
    </xf>
    <xf numFmtId="0" fontId="10" fillId="0" borderId="9" xfId="0" applyFont="1" applyBorder="1" applyAlignment="1">
      <alignment wrapText="1"/>
    </xf>
    <xf numFmtId="0" fontId="10" fillId="0" borderId="9" xfId="0" applyFont="1" applyBorder="1" applyAlignment="1" applyProtection="1">
      <alignment wrapText="1"/>
      <protection locked="0"/>
    </xf>
    <xf numFmtId="4" fontId="10" fillId="0" borderId="9" xfId="0" applyNumberFormat="1" applyFont="1" applyBorder="1" applyAlignment="1">
      <alignment wrapText="1"/>
    </xf>
    <xf numFmtId="0" fontId="0" fillId="0" borderId="0" xfId="0" applyFont="1" applyBorder="1" applyAlignment="1">
      <alignment wrapText="1"/>
    </xf>
    <xf numFmtId="2" fontId="10" fillId="0" borderId="8" xfId="0" applyNumberFormat="1" applyFont="1" applyBorder="1" applyAlignment="1">
      <alignment wrapText="1"/>
    </xf>
    <xf numFmtId="0" fontId="10" fillId="0" borderId="8" xfId="0" applyFont="1" applyBorder="1" applyAlignment="1">
      <alignment wrapText="1"/>
    </xf>
    <xf numFmtId="0" fontId="10" fillId="0" borderId="8" xfId="0" applyFont="1" applyBorder="1" applyAlignment="1" applyProtection="1">
      <alignment wrapText="1"/>
      <protection locked="0"/>
    </xf>
    <xf numFmtId="4" fontId="10" fillId="0" borderId="8" xfId="0" applyNumberFormat="1" applyFont="1" applyBorder="1" applyAlignment="1">
      <alignment wrapText="1"/>
    </xf>
    <xf numFmtId="0" fontId="3" fillId="0" borderId="6" xfId="2" applyFont="1" applyBorder="1" applyAlignment="1">
      <alignment horizontal="center" vertical="top" wrapText="1"/>
    </xf>
    <xf numFmtId="0" fontId="4" fillId="0" borderId="6" xfId="2" applyFont="1" applyBorder="1" applyAlignment="1">
      <alignment horizontal="left" vertical="top" wrapText="1"/>
    </xf>
    <xf numFmtId="0" fontId="4" fillId="0" borderId="6" xfId="2" applyFont="1" applyBorder="1" applyAlignment="1">
      <alignment horizontal="center" wrapText="1"/>
    </xf>
    <xf numFmtId="4" fontId="4" fillId="0" borderId="6" xfId="2" applyNumberFormat="1" applyFont="1" applyBorder="1" applyAlignment="1">
      <alignment horizontal="right" wrapText="1"/>
    </xf>
    <xf numFmtId="4" fontId="4" fillId="0" borderId="6" xfId="2" applyNumberFormat="1" applyFont="1" applyBorder="1" applyAlignment="1" applyProtection="1">
      <alignment horizontal="right" wrapText="1"/>
      <protection locked="0"/>
    </xf>
    <xf numFmtId="4" fontId="4" fillId="5" borderId="10" xfId="2" applyNumberFormat="1" applyFont="1" applyFill="1" applyBorder="1" applyAlignment="1">
      <alignment horizontal="right" wrapText="1"/>
    </xf>
    <xf numFmtId="0" fontId="4" fillId="5" borderId="0" xfId="2" applyFont="1" applyFill="1" applyBorder="1" applyAlignment="1">
      <alignment horizontal="center" vertical="top" wrapText="1"/>
    </xf>
    <xf numFmtId="0" fontId="4" fillId="5" borderId="0" xfId="2" applyFont="1" applyFill="1" applyBorder="1" applyAlignment="1">
      <alignment vertical="top" wrapText="1"/>
    </xf>
    <xf numFmtId="0" fontId="4" fillId="5" borderId="0" xfId="2" applyFont="1" applyFill="1" applyBorder="1" applyAlignment="1" applyProtection="1">
      <alignment vertical="top" wrapText="1"/>
      <protection locked="0"/>
    </xf>
    <xf numFmtId="4" fontId="3" fillId="5" borderId="0" xfId="2" applyNumberFormat="1" applyFont="1" applyFill="1" applyBorder="1" applyAlignment="1">
      <alignment horizontal="right" wrapText="1"/>
    </xf>
    <xf numFmtId="0" fontId="3" fillId="0" borderId="0" xfId="2" applyFont="1" applyBorder="1" applyAlignment="1">
      <alignment horizontal="center" wrapText="1"/>
    </xf>
    <xf numFmtId="4" fontId="3" fillId="3" borderId="0" xfId="2" applyNumberFormat="1" applyFont="1" applyFill="1" applyBorder="1" applyAlignment="1">
      <alignment horizontal="right" wrapText="1"/>
    </xf>
    <xf numFmtId="4" fontId="3" fillId="3" borderId="0" xfId="2" applyNumberFormat="1" applyFont="1" applyFill="1" applyBorder="1" applyAlignment="1" applyProtection="1">
      <alignment horizontal="right" wrapText="1"/>
      <protection locked="0"/>
    </xf>
  </cellXfs>
  <cellStyles count="8">
    <cellStyle name="Comma" xfId="1" builtinId="3"/>
    <cellStyle name="Comma 2" xfId="3" xr:uid="{10C4082A-733A-410E-808F-0F86798CA2FF}"/>
    <cellStyle name="Navadno 4" xfId="5" xr:uid="{416A9510-0101-47CD-883F-21C8E017A269}"/>
    <cellStyle name="Navadno 7" xfId="7" xr:uid="{FD67D5C0-70BB-4ABC-B4FE-563904496DA5}"/>
    <cellStyle name="Navadno_List1" xfId="4" xr:uid="{13578EC0-250D-4848-8AAE-B54809AA59B9}"/>
    <cellStyle name="Normal" xfId="0" builtinId="0"/>
    <cellStyle name="Normal 2" xfId="2" xr:uid="{61757901-1807-4602-BD3A-81CA4ABF55C9}"/>
    <cellStyle name="Normal 3" xfId="6" xr:uid="{CD1E6A59-4072-42C3-A550-71F66C52E5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38</xdr:row>
      <xdr:rowOff>482602</xdr:rowOff>
    </xdr:from>
    <xdr:to>
      <xdr:col>1</xdr:col>
      <xdr:colOff>2039939</xdr:colOff>
      <xdr:row>38</xdr:row>
      <xdr:rowOff>1643014</xdr:rowOff>
    </xdr:to>
    <xdr:pic>
      <xdr:nvPicPr>
        <xdr:cNvPr id="2" name="Picture 1">
          <a:extLst>
            <a:ext uri="{FF2B5EF4-FFF2-40B4-BE49-F238E27FC236}">
              <a16:creationId xmlns:a16="http://schemas.microsoft.com/office/drawing/2014/main" id="{D4B8BBD8-723F-4CAA-9AD7-AFEA15D7896B}"/>
            </a:ext>
          </a:extLst>
        </xdr:cNvPr>
        <xdr:cNvPicPr>
          <a:picLocks noChangeAspect="1"/>
        </xdr:cNvPicPr>
      </xdr:nvPicPr>
      <xdr:blipFill>
        <a:blip xmlns:r="http://schemas.openxmlformats.org/officeDocument/2006/relationships" r:embed="rId1"/>
        <a:stretch>
          <a:fillRect/>
        </a:stretch>
      </xdr:blipFill>
      <xdr:spPr>
        <a:xfrm>
          <a:off x="484190" y="6777040"/>
          <a:ext cx="1984374" cy="11604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Projektiva\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CORSO\J344\ESECUTIV\DOCUM\MEC\COMPUTI\COMPUTI\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CORSO/J344/ESECUTIV/DOCUM/MEC/COMPUTI/COMPUTI/Cartel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ILOS\RAZVOJ\CEJ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ttocentra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HLKL-29-34"/>
      <sheetName val="CEHLKL-6-12"/>
      <sheetName val="CEOGKL-80-60"/>
      <sheetName val="CEDGKL-60-40"/>
      <sheetName val="CENAS-3barg"/>
      <sheetName val="CENAS-6barg"/>
      <sheetName val="CEKO-6BARG"/>
      <sheetName val="CEOK-6BARG"/>
      <sheetName val="CEREK"/>
      <sheetName val="CEPAPREG"/>
      <sheetName val="CEVO"/>
      <sheetName val="CEPAPREG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0D2A-E0C8-4330-9B48-009309141C6C}">
  <sheetPr>
    <tabColor theme="0"/>
  </sheetPr>
  <dimension ref="A3:G115"/>
  <sheetViews>
    <sheetView tabSelected="1" view="pageBreakPreview" zoomScaleNormal="100" zoomScaleSheetLayoutView="100" workbookViewId="0">
      <selection activeCell="E7" sqref="E7"/>
    </sheetView>
  </sheetViews>
  <sheetFormatPr defaultColWidth="8" defaultRowHeight="13.2"/>
  <cols>
    <col min="1" max="1" width="5.59765625" style="65" customWidth="1"/>
    <col min="2" max="2" width="34.3984375" style="66" customWidth="1"/>
    <col min="3" max="3" width="7.3984375" style="66" bestFit="1" customWidth="1"/>
    <col min="4" max="4" width="6.59765625" style="66" bestFit="1" customWidth="1"/>
    <col min="5" max="5" width="9.09765625" style="97" bestFit="1" customWidth="1"/>
    <col min="6" max="6" width="14.3984375" style="66" bestFit="1" customWidth="1"/>
    <col min="7" max="16384" width="8" style="66"/>
  </cols>
  <sheetData>
    <row r="3" spans="1:7" s="1" customFormat="1" ht="55.2">
      <c r="A3" s="11"/>
      <c r="B3" s="11" t="s">
        <v>68</v>
      </c>
      <c r="C3" s="11"/>
      <c r="E3" s="10"/>
    </row>
    <row r="4" spans="1:7" s="1" customFormat="1" ht="13.8">
      <c r="A4" s="11"/>
      <c r="B4" s="11" t="s">
        <v>69</v>
      </c>
      <c r="C4" s="11"/>
      <c r="E4" s="10"/>
    </row>
    <row r="5" spans="1:7" s="1" customFormat="1" ht="13.8">
      <c r="A5" s="11"/>
      <c r="B5" s="11"/>
      <c r="C5" s="11"/>
      <c r="E5" s="10"/>
    </row>
    <row r="6" spans="1:7" s="1" customFormat="1" ht="13.8">
      <c r="A6" s="11"/>
      <c r="B6" s="11"/>
      <c r="C6" s="11"/>
      <c r="E6" s="10"/>
    </row>
    <row r="7" spans="1:7" s="1" customFormat="1" ht="13.8">
      <c r="A7" s="11"/>
      <c r="B7" s="11"/>
      <c r="C7" s="11"/>
      <c r="E7" s="10"/>
    </row>
    <row r="8" spans="1:7" s="1" customFormat="1" ht="13.8">
      <c r="C8" s="12"/>
      <c r="E8" s="10"/>
    </row>
    <row r="9" spans="1:7" s="1" customFormat="1" ht="14.25" customHeight="1">
      <c r="B9" s="11" t="s">
        <v>79</v>
      </c>
      <c r="C9" s="12"/>
      <c r="E9" s="10"/>
    </row>
    <row r="10" spans="1:7" s="1" customFormat="1" ht="14.25" customHeight="1">
      <c r="B10" s="11"/>
      <c r="C10" s="12"/>
      <c r="E10" s="10"/>
    </row>
    <row r="11" spans="1:7" s="1" customFormat="1" ht="13.8">
      <c r="A11" s="11"/>
      <c r="B11" s="11"/>
      <c r="C11" s="13"/>
      <c r="E11" s="10"/>
    </row>
    <row r="12" spans="1:7" s="1" customFormat="1" ht="13.8">
      <c r="A12" s="11" t="s">
        <v>26</v>
      </c>
      <c r="B12" s="11" t="s">
        <v>27</v>
      </c>
      <c r="C12" s="12"/>
      <c r="E12" s="10"/>
      <c r="F12" s="10"/>
      <c r="G12" s="10"/>
    </row>
    <row r="13" spans="1:7" s="1" customFormat="1" ht="13.8">
      <c r="A13" s="1" t="s">
        <v>28</v>
      </c>
      <c r="B13" s="1" t="s">
        <v>29</v>
      </c>
      <c r="C13" s="12"/>
      <c r="D13" s="1" t="s">
        <v>78</v>
      </c>
      <c r="E13" s="10"/>
      <c r="F13" s="14">
        <f>F45</f>
        <v>0</v>
      </c>
    </row>
    <row r="14" spans="1:7" s="1" customFormat="1" ht="13.8">
      <c r="A14" s="1" t="s">
        <v>30</v>
      </c>
      <c r="B14" s="1" t="s">
        <v>52</v>
      </c>
      <c r="C14" s="12"/>
      <c r="D14" s="1" t="s">
        <v>78</v>
      </c>
      <c r="E14" s="10"/>
      <c r="F14" s="14">
        <f>F60</f>
        <v>0</v>
      </c>
    </row>
    <row r="15" spans="1:7" s="1" customFormat="1" ht="13.8">
      <c r="A15" s="1" t="s">
        <v>0</v>
      </c>
      <c r="B15" s="1" t="s">
        <v>10</v>
      </c>
      <c r="C15" s="12"/>
      <c r="D15" s="1" t="s">
        <v>78</v>
      </c>
      <c r="E15" s="10"/>
      <c r="F15" s="14">
        <f>F71</f>
        <v>0</v>
      </c>
    </row>
    <row r="16" spans="1:7" s="1" customFormat="1" ht="14.4" thickBot="1">
      <c r="A16" s="1" t="s">
        <v>31</v>
      </c>
      <c r="B16" s="1" t="s">
        <v>32</v>
      </c>
      <c r="C16" s="12"/>
      <c r="D16" s="1" t="s">
        <v>78</v>
      </c>
      <c r="E16" s="10"/>
      <c r="F16" s="14">
        <f>F82</f>
        <v>0</v>
      </c>
    </row>
    <row r="17" spans="1:6" s="1" customFormat="1" ht="15" thickTop="1" thickBot="1">
      <c r="A17" s="11"/>
      <c r="B17" s="11" t="s">
        <v>27</v>
      </c>
      <c r="C17" s="53" t="s">
        <v>33</v>
      </c>
      <c r="D17" s="1" t="s">
        <v>78</v>
      </c>
      <c r="E17" s="10"/>
      <c r="F17" s="15">
        <f>SUM(F13:F16)</f>
        <v>0</v>
      </c>
    </row>
    <row r="18" spans="1:6" s="1" customFormat="1" ht="15" thickTop="1" thickBot="1">
      <c r="C18" s="12"/>
      <c r="E18" s="10"/>
      <c r="F18" s="16"/>
    </row>
    <row r="19" spans="1:6" s="1" customFormat="1" ht="15" thickTop="1" thickBot="1">
      <c r="A19" s="11" t="s">
        <v>19</v>
      </c>
      <c r="B19" s="11" t="s">
        <v>36</v>
      </c>
      <c r="C19" s="53" t="s">
        <v>33</v>
      </c>
      <c r="D19" s="1" t="s">
        <v>78</v>
      </c>
      <c r="E19" s="10"/>
      <c r="F19" s="15">
        <f>F103</f>
        <v>0</v>
      </c>
    </row>
    <row r="20" spans="1:6" s="1" customFormat="1" ht="15" thickTop="1" thickBot="1">
      <c r="A20" s="11"/>
      <c r="B20" s="11"/>
      <c r="C20" s="12"/>
      <c r="E20" s="10"/>
      <c r="F20" s="12"/>
    </row>
    <row r="21" spans="1:6" s="1" customFormat="1" ht="15" thickTop="1" thickBot="1">
      <c r="A21" s="11" t="s">
        <v>73</v>
      </c>
      <c r="B21" s="11" t="s">
        <v>35</v>
      </c>
      <c r="C21" s="53" t="s">
        <v>33</v>
      </c>
      <c r="D21" s="1" t="s">
        <v>78</v>
      </c>
      <c r="E21" s="10"/>
      <c r="F21" s="15">
        <f>F115</f>
        <v>0</v>
      </c>
    </row>
    <row r="22" spans="1:6" s="1" customFormat="1" ht="15" thickTop="1" thickBot="1">
      <c r="C22" s="12"/>
      <c r="E22" s="10"/>
      <c r="F22" s="13"/>
    </row>
    <row r="23" spans="1:6" s="1" customFormat="1" ht="15" thickTop="1" thickBot="1">
      <c r="A23" s="63"/>
      <c r="B23" s="11" t="s">
        <v>74</v>
      </c>
      <c r="C23" s="12"/>
      <c r="D23" s="1" t="s">
        <v>78</v>
      </c>
      <c r="E23" s="10"/>
      <c r="F23" s="15">
        <f>F17+F19+F21</f>
        <v>0</v>
      </c>
    </row>
    <row r="24" spans="1:6" s="1" customFormat="1" ht="15" thickTop="1" thickBot="1">
      <c r="A24" s="63"/>
      <c r="B24" s="11"/>
      <c r="C24" s="12"/>
      <c r="E24" s="10"/>
      <c r="F24" s="54"/>
    </row>
    <row r="25" spans="1:6" s="1" customFormat="1" ht="15" thickTop="1" thickBot="1">
      <c r="A25" s="63"/>
      <c r="B25" s="11" t="s">
        <v>75</v>
      </c>
      <c r="C25" s="12"/>
      <c r="D25" s="1" t="s">
        <v>78</v>
      </c>
      <c r="E25" s="10"/>
      <c r="F25" s="15">
        <f>(F17+F19)*0.1</f>
        <v>0</v>
      </c>
    </row>
    <row r="26" spans="1:6" s="1" customFormat="1" ht="15" thickTop="1" thickBot="1">
      <c r="A26" s="63"/>
      <c r="B26" s="11"/>
      <c r="C26" s="12"/>
      <c r="E26" s="10"/>
      <c r="F26" s="17"/>
    </row>
    <row r="27" spans="1:6" s="1" customFormat="1" ht="28.8" thickTop="1" thickBot="1">
      <c r="A27" s="64"/>
      <c r="B27" s="18" t="s">
        <v>80</v>
      </c>
      <c r="C27" s="18"/>
      <c r="D27" s="18" t="s">
        <v>78</v>
      </c>
      <c r="E27" s="18"/>
      <c r="F27" s="123">
        <f>SUM(F23:F25)</f>
        <v>0</v>
      </c>
    </row>
    <row r="28" spans="1:6" s="132" customFormat="1" ht="14.4" thickTop="1">
      <c r="A28" s="128"/>
      <c r="B28" s="129"/>
      <c r="C28" s="129"/>
      <c r="D28" s="129"/>
      <c r="E28" s="130"/>
      <c r="F28" s="131"/>
    </row>
    <row r="29" spans="1:6" s="1" customFormat="1" ht="14.4" thickBot="1">
      <c r="A29" s="133"/>
      <c r="B29" s="134"/>
      <c r="C29" s="134"/>
      <c r="D29" s="134"/>
      <c r="E29" s="135"/>
      <c r="F29" s="136"/>
    </row>
    <row r="30" spans="1:6" ht="27.6" thickTop="1" thickBot="1">
      <c r="A30" s="19" t="s">
        <v>1</v>
      </c>
      <c r="B30" s="20" t="s">
        <v>2</v>
      </c>
      <c r="C30" s="21" t="s">
        <v>3</v>
      </c>
      <c r="D30" s="22" t="s">
        <v>4</v>
      </c>
      <c r="E30" s="99" t="s">
        <v>5</v>
      </c>
      <c r="F30" s="23" t="s">
        <v>6</v>
      </c>
    </row>
    <row r="31" spans="1:6" ht="7.5" customHeight="1" thickTop="1">
      <c r="A31" s="117"/>
      <c r="B31" s="118"/>
      <c r="C31" s="119"/>
      <c r="D31" s="120"/>
      <c r="E31" s="121"/>
      <c r="F31" s="122"/>
    </row>
    <row r="33" spans="1:6">
      <c r="A33" s="143" t="s">
        <v>28</v>
      </c>
      <c r="B33" s="144" t="s">
        <v>29</v>
      </c>
      <c r="C33" s="144"/>
      <c r="D33" s="144"/>
      <c r="E33" s="145"/>
      <c r="F33" s="146"/>
    </row>
    <row r="34" spans="1:6">
      <c r="A34" s="67"/>
      <c r="B34" s="55"/>
      <c r="C34" s="65"/>
      <c r="D34" s="68"/>
      <c r="E34" s="69"/>
      <c r="F34" s="68"/>
    </row>
    <row r="35" spans="1:6" ht="326.39999999999998">
      <c r="A35" s="67"/>
      <c r="B35" s="116" t="s">
        <v>77</v>
      </c>
      <c r="C35" s="62"/>
      <c r="D35" s="62"/>
      <c r="E35" s="98"/>
      <c r="F35" s="62"/>
    </row>
    <row r="36" spans="1:6" ht="354" customHeight="1">
      <c r="A36" s="67"/>
      <c r="B36" s="116" t="s">
        <v>76</v>
      </c>
      <c r="C36" s="62"/>
      <c r="D36" s="62"/>
      <c r="E36" s="98"/>
      <c r="F36" s="62"/>
    </row>
    <row r="37" spans="1:6">
      <c r="A37" s="67"/>
      <c r="B37" s="55"/>
      <c r="C37" s="65"/>
      <c r="D37" s="68"/>
      <c r="E37" s="69"/>
      <c r="F37" s="68"/>
    </row>
    <row r="38" spans="1:6">
      <c r="A38" s="67"/>
      <c r="B38" s="55"/>
      <c r="C38" s="147"/>
      <c r="D38" s="148"/>
      <c r="E38" s="149"/>
      <c r="F38" s="148"/>
    </row>
    <row r="39" spans="1:6" ht="129.75" customHeight="1">
      <c r="A39" s="67">
        <v>1</v>
      </c>
      <c r="B39" s="55" t="s">
        <v>43</v>
      </c>
      <c r="C39" s="65" t="s">
        <v>39</v>
      </c>
      <c r="D39" s="68">
        <f>0.9*2.5*0.25</f>
        <v>0.5625</v>
      </c>
      <c r="E39" s="72">
        <v>0</v>
      </c>
      <c r="F39" s="68">
        <f>ROUND(ROUND(E39,2)*D39,2)</f>
        <v>0</v>
      </c>
    </row>
    <row r="40" spans="1:6">
      <c r="A40" s="67"/>
      <c r="B40" s="55"/>
      <c r="C40" s="73"/>
      <c r="D40" s="70"/>
      <c r="E40" s="71"/>
      <c r="F40" s="70"/>
    </row>
    <row r="41" spans="1:6" ht="26.4">
      <c r="A41" s="74">
        <v>2</v>
      </c>
      <c r="B41" s="55" t="s">
        <v>64</v>
      </c>
      <c r="C41" s="65" t="s">
        <v>39</v>
      </c>
      <c r="D41" s="68">
        <f>11*0.3*0.25</f>
        <v>0.82499999999999996</v>
      </c>
      <c r="E41" s="72"/>
      <c r="F41" s="68">
        <f>ROUND(E41,2)*ROUND(D41,2)</f>
        <v>0</v>
      </c>
    </row>
    <row r="42" spans="1:6">
      <c r="A42" s="67"/>
      <c r="B42" s="55"/>
      <c r="C42" s="73"/>
      <c r="D42" s="70"/>
      <c r="E42" s="71"/>
      <c r="F42" s="70"/>
    </row>
    <row r="43" spans="1:6" ht="26.4">
      <c r="A43" s="74">
        <v>3</v>
      </c>
      <c r="B43" s="55" t="s">
        <v>40</v>
      </c>
      <c r="C43" s="65" t="s">
        <v>39</v>
      </c>
      <c r="D43" s="68">
        <v>0.56000000000000005</v>
      </c>
      <c r="E43" s="72">
        <v>0</v>
      </c>
      <c r="F43" s="68">
        <f>ROUND(ROUND(E43,2)*D43,2)</f>
        <v>0</v>
      </c>
    </row>
    <row r="44" spans="1:6">
      <c r="A44" s="67"/>
      <c r="B44" s="55"/>
      <c r="C44" s="65"/>
      <c r="D44" s="70"/>
      <c r="E44" s="71"/>
      <c r="F44" s="70"/>
    </row>
    <row r="45" spans="1:6">
      <c r="A45" s="137" t="str">
        <f>A33</f>
        <v>I.</v>
      </c>
      <c r="B45" s="138" t="s">
        <v>41</v>
      </c>
      <c r="C45" s="139"/>
      <c r="D45" s="140"/>
      <c r="E45" s="141"/>
      <c r="F45" s="142">
        <f>SUM(F38:F43)</f>
        <v>0</v>
      </c>
    </row>
    <row r="48" spans="1:6">
      <c r="A48" s="124" t="s">
        <v>30</v>
      </c>
      <c r="B48" s="125" t="s">
        <v>45</v>
      </c>
      <c r="C48" s="125"/>
      <c r="D48" s="125"/>
      <c r="E48" s="126"/>
      <c r="F48" s="127"/>
    </row>
    <row r="49" spans="1:6">
      <c r="A49" s="75"/>
      <c r="B49" s="24"/>
      <c r="C49" s="76"/>
      <c r="D49" s="77"/>
      <c r="E49" s="100"/>
      <c r="F49" s="77"/>
    </row>
    <row r="50" spans="1:6" ht="92.4">
      <c r="A50" s="78">
        <v>1</v>
      </c>
      <c r="B50" s="25" t="s">
        <v>61</v>
      </c>
      <c r="C50" s="79" t="s">
        <v>46</v>
      </c>
      <c r="D50" s="26">
        <v>65</v>
      </c>
      <c r="E50" s="27">
        <v>0</v>
      </c>
      <c r="F50" s="80">
        <f>ROUND(ROUND(E50,2)*D50,2)</f>
        <v>0</v>
      </c>
    </row>
    <row r="51" spans="1:6">
      <c r="A51" s="78"/>
      <c r="B51" s="28"/>
      <c r="C51" s="81"/>
      <c r="D51" s="82"/>
      <c r="E51" s="101"/>
      <c r="F51" s="82"/>
    </row>
    <row r="52" spans="1:6" ht="39.6">
      <c r="A52" s="78">
        <v>2</v>
      </c>
      <c r="B52" s="29" t="s">
        <v>47</v>
      </c>
      <c r="C52" s="79" t="s">
        <v>46</v>
      </c>
      <c r="D52" s="30">
        <v>65</v>
      </c>
      <c r="E52" s="31">
        <v>0</v>
      </c>
      <c r="F52" s="80">
        <f>ROUND(ROUND(E52,2)*D52,2)</f>
        <v>0</v>
      </c>
    </row>
    <row r="53" spans="1:6">
      <c r="A53" s="78"/>
      <c r="B53" s="29"/>
      <c r="C53" s="79"/>
      <c r="D53" s="82"/>
      <c r="E53" s="101"/>
      <c r="F53" s="82"/>
    </row>
    <row r="54" spans="1:6" ht="66">
      <c r="A54" s="33">
        <v>3</v>
      </c>
      <c r="B54" s="29" t="s">
        <v>48</v>
      </c>
      <c r="C54" s="79" t="s">
        <v>49</v>
      </c>
      <c r="D54" s="30">
        <v>4</v>
      </c>
      <c r="E54" s="31">
        <v>0</v>
      </c>
      <c r="F54" s="80">
        <f>ROUND(ROUND(E54,2)*D54,2)</f>
        <v>0</v>
      </c>
    </row>
    <row r="55" spans="1:6">
      <c r="A55" s="78"/>
      <c r="B55" s="29"/>
      <c r="C55" s="79"/>
      <c r="D55" s="82"/>
      <c r="E55" s="101"/>
      <c r="F55" s="82"/>
    </row>
    <row r="56" spans="1:6" ht="52.8">
      <c r="A56" s="33">
        <v>4</v>
      </c>
      <c r="B56" s="29" t="s">
        <v>50</v>
      </c>
      <c r="C56" s="83" t="s">
        <v>37</v>
      </c>
      <c r="D56" s="32">
        <v>250</v>
      </c>
      <c r="E56" s="31">
        <v>0</v>
      </c>
      <c r="F56" s="80">
        <f>ROUND(ROUND(E56,2)*D56,2)</f>
        <v>0</v>
      </c>
    </row>
    <row r="57" spans="1:6">
      <c r="A57" s="33"/>
      <c r="B57" s="29"/>
      <c r="C57" s="83"/>
      <c r="D57" s="82"/>
      <c r="E57" s="101"/>
      <c r="F57" s="82"/>
    </row>
    <row r="58" spans="1:6" ht="52.8">
      <c r="A58" s="33">
        <v>5</v>
      </c>
      <c r="B58" s="29" t="s">
        <v>51</v>
      </c>
      <c r="C58" s="83" t="s">
        <v>37</v>
      </c>
      <c r="D58" s="32">
        <v>510</v>
      </c>
      <c r="E58" s="31">
        <v>0</v>
      </c>
      <c r="F58" s="80">
        <f>ROUND(ROUND(E58,2)*D58,2)</f>
        <v>0</v>
      </c>
    </row>
    <row r="59" spans="1:6">
      <c r="A59" s="84"/>
      <c r="B59" s="85"/>
      <c r="C59" s="85"/>
      <c r="D59" s="82"/>
      <c r="E59" s="101"/>
      <c r="F59" s="82"/>
    </row>
    <row r="60" spans="1:6">
      <c r="A60" s="137" t="s">
        <v>30</v>
      </c>
      <c r="B60" s="138" t="s">
        <v>45</v>
      </c>
      <c r="C60" s="139"/>
      <c r="D60" s="140"/>
      <c r="E60" s="141"/>
      <c r="F60" s="142">
        <f>SUM(F50:F59)</f>
        <v>0</v>
      </c>
    </row>
    <row r="63" spans="1:6">
      <c r="A63" s="124" t="s">
        <v>0</v>
      </c>
      <c r="B63" s="125" t="s">
        <v>10</v>
      </c>
      <c r="C63" s="125"/>
      <c r="D63" s="125"/>
      <c r="E63" s="126"/>
      <c r="F63" s="127"/>
    </row>
    <row r="64" spans="1:6">
      <c r="A64" s="34"/>
      <c r="B64" s="35"/>
      <c r="C64" s="36"/>
      <c r="D64" s="37"/>
      <c r="E64" s="102"/>
      <c r="F64" s="38"/>
    </row>
    <row r="65" spans="1:6">
      <c r="A65" s="43" t="s">
        <v>17</v>
      </c>
      <c r="B65" s="39" t="s">
        <v>59</v>
      </c>
      <c r="C65" s="40" t="s">
        <v>58</v>
      </c>
      <c r="D65" s="61">
        <v>17</v>
      </c>
      <c r="E65" s="41">
        <v>0</v>
      </c>
      <c r="F65" s="80">
        <f>ROUND(ROUND(E65,2)*D65,2)</f>
        <v>0</v>
      </c>
    </row>
    <row r="66" spans="1:6">
      <c r="A66" s="43"/>
      <c r="B66" s="39"/>
      <c r="C66" s="40"/>
      <c r="D66" s="70"/>
      <c r="E66" s="71"/>
      <c r="F66" s="70"/>
    </row>
    <row r="67" spans="1:6" ht="26.4">
      <c r="A67" s="43" t="s">
        <v>53</v>
      </c>
      <c r="B67" s="39" t="s">
        <v>38</v>
      </c>
      <c r="C67" s="40" t="s">
        <v>8</v>
      </c>
      <c r="D67" s="42">
        <f>17*7</f>
        <v>119</v>
      </c>
      <c r="E67" s="72">
        <v>0</v>
      </c>
      <c r="F67" s="42">
        <f>ROUND(D67,2)*ROUND(E67,2)</f>
        <v>0</v>
      </c>
    </row>
    <row r="68" spans="1:6">
      <c r="A68" s="43"/>
      <c r="B68" s="39"/>
      <c r="C68" s="40"/>
      <c r="D68" s="70"/>
      <c r="E68" s="70"/>
      <c r="F68" s="70"/>
    </row>
    <row r="69" spans="1:6">
      <c r="A69" s="43" t="s">
        <v>21</v>
      </c>
      <c r="B69" s="39" t="s">
        <v>9</v>
      </c>
      <c r="C69" s="40" t="s">
        <v>8</v>
      </c>
      <c r="D69" s="42">
        <f>9.9*6.2</f>
        <v>61.38</v>
      </c>
      <c r="E69" s="72">
        <v>0</v>
      </c>
      <c r="F69" s="42">
        <f>ROUND(D69,2)*ROUND(E69,2)</f>
        <v>0</v>
      </c>
    </row>
    <row r="70" spans="1:6">
      <c r="A70" s="43"/>
      <c r="B70" s="39"/>
      <c r="C70" s="43"/>
      <c r="D70" s="70"/>
      <c r="E70" s="71"/>
      <c r="F70" s="70"/>
    </row>
    <row r="71" spans="1:6" s="86" customFormat="1">
      <c r="A71" s="137" t="str">
        <f>A63</f>
        <v>III.</v>
      </c>
      <c r="B71" s="138" t="s">
        <v>25</v>
      </c>
      <c r="C71" s="139"/>
      <c r="D71" s="140"/>
      <c r="E71" s="141"/>
      <c r="F71" s="142">
        <f>SUM(F65:F70)</f>
        <v>0</v>
      </c>
    </row>
    <row r="72" spans="1:6">
      <c r="A72" s="40"/>
      <c r="B72" s="44"/>
      <c r="C72" s="40"/>
      <c r="D72" s="44"/>
      <c r="E72" s="103"/>
      <c r="F72" s="44"/>
    </row>
    <row r="73" spans="1:6">
      <c r="A73" s="40"/>
      <c r="B73" s="44"/>
      <c r="C73" s="40"/>
      <c r="D73" s="44"/>
      <c r="E73" s="103"/>
      <c r="F73" s="44"/>
    </row>
    <row r="74" spans="1:6" s="86" customFormat="1">
      <c r="A74" s="124" t="s">
        <v>31</v>
      </c>
      <c r="B74" s="125" t="s">
        <v>32</v>
      </c>
      <c r="C74" s="125"/>
      <c r="D74" s="125"/>
      <c r="E74" s="126"/>
      <c r="F74" s="127"/>
    </row>
    <row r="75" spans="1:6">
      <c r="A75" s="44"/>
      <c r="B75" s="44"/>
      <c r="C75" s="40"/>
      <c r="D75" s="44"/>
      <c r="E75" s="103"/>
      <c r="F75" s="44"/>
    </row>
    <row r="76" spans="1:6" ht="52.8">
      <c r="A76" s="43" t="s">
        <v>17</v>
      </c>
      <c r="B76" s="39" t="s">
        <v>11</v>
      </c>
      <c r="C76" s="40" t="s">
        <v>12</v>
      </c>
      <c r="D76" s="42">
        <v>5</v>
      </c>
      <c r="E76" s="41">
        <v>0</v>
      </c>
      <c r="F76" s="80">
        <f>ROUND(ROUND(E76,2)*D76,2)</f>
        <v>0</v>
      </c>
    </row>
    <row r="77" spans="1:6">
      <c r="A77" s="43"/>
      <c r="B77" s="39"/>
      <c r="C77" s="40"/>
      <c r="D77" s="87"/>
      <c r="E77" s="104"/>
      <c r="F77" s="87"/>
    </row>
    <row r="78" spans="1:6" ht="52.8">
      <c r="A78" s="43" t="s">
        <v>53</v>
      </c>
      <c r="B78" s="39" t="s">
        <v>13</v>
      </c>
      <c r="C78" s="40" t="s">
        <v>12</v>
      </c>
      <c r="D78" s="42">
        <v>5</v>
      </c>
      <c r="E78" s="41">
        <v>0</v>
      </c>
      <c r="F78" s="80">
        <f t="shared" ref="F78:F80" si="0">ROUND(ROUND(E78,2)*D78,2)</f>
        <v>0</v>
      </c>
    </row>
    <row r="79" spans="1:6">
      <c r="A79" s="43"/>
      <c r="B79" s="39"/>
      <c r="C79" s="40"/>
      <c r="D79" s="87"/>
      <c r="E79" s="104"/>
      <c r="F79" s="87"/>
    </row>
    <row r="80" spans="1:6" ht="52.8">
      <c r="A80" s="43" t="s">
        <v>21</v>
      </c>
      <c r="B80" s="39" t="s">
        <v>14</v>
      </c>
      <c r="C80" s="40" t="s">
        <v>12</v>
      </c>
      <c r="D80" s="42">
        <v>5</v>
      </c>
      <c r="E80" s="41">
        <v>0</v>
      </c>
      <c r="F80" s="80">
        <f t="shared" si="0"/>
        <v>0</v>
      </c>
    </row>
    <row r="81" spans="1:6">
      <c r="A81" s="43"/>
      <c r="B81" s="39"/>
      <c r="C81" s="40"/>
      <c r="D81" s="87"/>
      <c r="E81" s="104"/>
      <c r="F81" s="87"/>
    </row>
    <row r="82" spans="1:6" s="86" customFormat="1">
      <c r="A82" s="137" t="str">
        <f>A74</f>
        <v>IV.</v>
      </c>
      <c r="B82" s="138" t="s">
        <v>15</v>
      </c>
      <c r="C82" s="139"/>
      <c r="D82" s="140"/>
      <c r="E82" s="141"/>
      <c r="F82" s="142">
        <f>SUM(F76:F81)</f>
        <v>0</v>
      </c>
    </row>
    <row r="83" spans="1:6" s="86" customFormat="1">
      <c r="A83" s="110"/>
      <c r="B83" s="111"/>
      <c r="C83" s="112"/>
      <c r="D83" s="113"/>
      <c r="E83" s="114"/>
      <c r="F83" s="115"/>
    </row>
    <row r="85" spans="1:6">
      <c r="A85" s="124" t="s">
        <v>72</v>
      </c>
      <c r="B85" s="125" t="s">
        <v>16</v>
      </c>
      <c r="C85" s="125"/>
      <c r="D85" s="125"/>
      <c r="E85" s="126"/>
      <c r="F85" s="127"/>
    </row>
    <row r="86" spans="1:6">
      <c r="A86" s="45"/>
      <c r="B86" s="56"/>
      <c r="C86" s="40"/>
      <c r="D86" s="46"/>
      <c r="E86" s="47"/>
      <c r="F86" s="48"/>
    </row>
    <row r="87" spans="1:6" ht="26.4">
      <c r="A87" s="45" t="s">
        <v>17</v>
      </c>
      <c r="B87" s="49" t="s">
        <v>65</v>
      </c>
      <c r="C87" s="40" t="s">
        <v>7</v>
      </c>
      <c r="D87" s="50">
        <v>1</v>
      </c>
      <c r="E87" s="105">
        <v>0</v>
      </c>
      <c r="F87" s="88">
        <f>ROUND(ROUND(E87,2)*D87,2)</f>
        <v>0</v>
      </c>
    </row>
    <row r="88" spans="1:6">
      <c r="A88" s="40"/>
      <c r="B88" s="44"/>
      <c r="C88" s="40"/>
      <c r="D88" s="89"/>
      <c r="E88" s="106"/>
      <c r="F88" s="89"/>
    </row>
    <row r="89" spans="1:6" ht="52.8">
      <c r="A89" s="43" t="s">
        <v>53</v>
      </c>
      <c r="B89" s="49" t="s">
        <v>67</v>
      </c>
      <c r="C89" s="40" t="s">
        <v>7</v>
      </c>
      <c r="D89" s="50">
        <v>1</v>
      </c>
      <c r="E89" s="105">
        <v>0</v>
      </c>
      <c r="F89" s="88">
        <f>ROUND(ROUND(E89,2)*D89,2)</f>
        <v>0</v>
      </c>
    </row>
    <row r="90" spans="1:6">
      <c r="A90" s="43"/>
      <c r="B90" s="44"/>
      <c r="C90" s="40"/>
      <c r="D90" s="89"/>
      <c r="E90" s="106"/>
      <c r="F90" s="89"/>
    </row>
    <row r="91" spans="1:6" ht="39.6">
      <c r="A91" s="90" t="s">
        <v>21</v>
      </c>
      <c r="B91" s="49" t="s">
        <v>22</v>
      </c>
      <c r="C91" s="40" t="s">
        <v>18</v>
      </c>
      <c r="D91" s="50">
        <v>30</v>
      </c>
      <c r="E91" s="105">
        <v>0</v>
      </c>
      <c r="F91" s="88">
        <f>ROUND(ROUND(E91,2)*D91,2)</f>
        <v>0</v>
      </c>
    </row>
    <row r="92" spans="1:6">
      <c r="A92" s="43"/>
      <c r="B92" s="39"/>
      <c r="C92" s="40"/>
      <c r="D92" s="89"/>
      <c r="E92" s="106"/>
      <c r="F92" s="89"/>
    </row>
    <row r="93" spans="1:6" ht="66">
      <c r="A93" s="43" t="s">
        <v>54</v>
      </c>
      <c r="B93" s="39" t="s">
        <v>44</v>
      </c>
      <c r="C93" s="40" t="s">
        <v>7</v>
      </c>
      <c r="D93" s="51">
        <v>1</v>
      </c>
      <c r="E93" s="105">
        <v>0</v>
      </c>
      <c r="F93" s="91">
        <f t="shared" ref="F93" si="1">ROUND(ROUND(E93,2)*D93,2)</f>
        <v>0</v>
      </c>
    </row>
    <row r="94" spans="1:6">
      <c r="A94" s="43"/>
      <c r="B94" s="39"/>
      <c r="C94" s="39"/>
      <c r="D94" s="39"/>
      <c r="E94" s="107"/>
      <c r="F94" s="39"/>
    </row>
    <row r="95" spans="1:6" ht="66">
      <c r="A95" s="43" t="s">
        <v>55</v>
      </c>
      <c r="B95" s="38" t="s">
        <v>42</v>
      </c>
      <c r="C95" s="40" t="s">
        <v>7</v>
      </c>
      <c r="D95" s="51">
        <v>1</v>
      </c>
      <c r="E95" s="105">
        <v>0</v>
      </c>
      <c r="F95" s="91">
        <f t="shared" ref="F95" si="2">ROUND(ROUND(E95,2)*D95,2)</f>
        <v>0</v>
      </c>
    </row>
    <row r="96" spans="1:6">
      <c r="A96" s="43"/>
      <c r="B96" s="39"/>
      <c r="C96" s="40"/>
      <c r="D96" s="92"/>
      <c r="E96" s="107"/>
      <c r="F96" s="93"/>
    </row>
    <row r="97" spans="1:6" ht="52.8">
      <c r="A97" s="43" t="s">
        <v>56</v>
      </c>
      <c r="B97" s="39" t="s">
        <v>20</v>
      </c>
      <c r="C97" s="40" t="s">
        <v>12</v>
      </c>
      <c r="D97" s="94">
        <v>2</v>
      </c>
      <c r="E97" s="105">
        <v>0</v>
      </c>
      <c r="F97" s="80">
        <f t="shared" ref="F97:F99" si="3">ROUND(ROUND(E97,2)*D97,2)</f>
        <v>0</v>
      </c>
    </row>
    <row r="98" spans="1:6">
      <c r="A98" s="43"/>
      <c r="B98" s="39"/>
      <c r="C98" s="40"/>
      <c r="D98" s="89"/>
      <c r="E98" s="107"/>
      <c r="F98" s="87"/>
    </row>
    <row r="99" spans="1:6" ht="52.8">
      <c r="A99" s="43" t="s">
        <v>57</v>
      </c>
      <c r="B99" s="39" t="s">
        <v>24</v>
      </c>
      <c r="C99" s="40" t="s">
        <v>12</v>
      </c>
      <c r="D99" s="94">
        <v>2</v>
      </c>
      <c r="E99" s="105">
        <v>0</v>
      </c>
      <c r="F99" s="80">
        <f t="shared" si="3"/>
        <v>0</v>
      </c>
    </row>
    <row r="100" spans="1:6">
      <c r="A100" s="43"/>
      <c r="B100" s="44"/>
      <c r="C100" s="40"/>
      <c r="D100" s="95"/>
      <c r="E100" s="108"/>
      <c r="F100" s="96"/>
    </row>
    <row r="101" spans="1:6" ht="26.4">
      <c r="A101" s="43" t="s">
        <v>66</v>
      </c>
      <c r="B101" s="49" t="s">
        <v>23</v>
      </c>
      <c r="C101" s="40" t="s">
        <v>7</v>
      </c>
      <c r="D101" s="40">
        <v>1</v>
      </c>
      <c r="E101" s="105">
        <v>0</v>
      </c>
      <c r="F101" s="80">
        <f t="shared" ref="F101" si="4">ROUND(ROUND(E101,2)*D101,2)</f>
        <v>0</v>
      </c>
    </row>
    <row r="102" spans="1:6">
      <c r="A102" s="40"/>
      <c r="B102" s="44"/>
      <c r="C102" s="40"/>
      <c r="D102" s="95"/>
      <c r="E102" s="109"/>
      <c r="F102" s="96"/>
    </row>
    <row r="103" spans="1:6" s="86" customFormat="1">
      <c r="A103" s="137" t="str">
        <f>A85</f>
        <v>B</v>
      </c>
      <c r="B103" s="138" t="s">
        <v>70</v>
      </c>
      <c r="C103" s="139"/>
      <c r="D103" s="140"/>
      <c r="E103" s="141"/>
      <c r="F103" s="142">
        <f>SUM(F87:F102)</f>
        <v>0</v>
      </c>
    </row>
    <row r="104" spans="1:6">
      <c r="A104" s="40"/>
      <c r="B104" s="44"/>
      <c r="C104" s="40"/>
      <c r="D104" s="40"/>
      <c r="E104" s="103"/>
      <c r="F104" s="44"/>
    </row>
    <row r="106" spans="1:6">
      <c r="A106" s="124" t="s">
        <v>34</v>
      </c>
      <c r="B106" s="125" t="s">
        <v>35</v>
      </c>
      <c r="C106" s="125"/>
      <c r="D106" s="125"/>
      <c r="E106" s="126"/>
      <c r="F106" s="127"/>
    </row>
    <row r="107" spans="1:6">
      <c r="A107" s="2"/>
      <c r="B107" s="3"/>
      <c r="C107" s="3"/>
      <c r="D107" s="4"/>
      <c r="E107" s="5"/>
      <c r="F107" s="6"/>
    </row>
    <row r="108" spans="1:6">
      <c r="A108" s="57"/>
      <c r="B108" s="7"/>
      <c r="C108" s="7"/>
      <c r="D108" s="58"/>
      <c r="E108" s="59"/>
      <c r="F108" s="52"/>
    </row>
    <row r="109" spans="1:6" ht="26.4">
      <c r="A109" s="57" t="s">
        <v>17</v>
      </c>
      <c r="B109" s="60" t="s">
        <v>62</v>
      </c>
      <c r="C109" s="7"/>
      <c r="D109" s="30">
        <v>1</v>
      </c>
      <c r="E109" s="31">
        <v>0</v>
      </c>
      <c r="F109" s="80">
        <f t="shared" ref="F109" si="5">ROUND(ROUND(E109,2)*D109,2)</f>
        <v>0</v>
      </c>
    </row>
    <row r="110" spans="1:6">
      <c r="A110" s="57"/>
      <c r="B110" s="7"/>
      <c r="C110" s="7"/>
      <c r="D110" s="58"/>
      <c r="E110" s="59"/>
      <c r="F110" s="52"/>
    </row>
    <row r="111" spans="1:6" ht="39.6">
      <c r="A111" s="7" t="s">
        <v>53</v>
      </c>
      <c r="B111" s="8" t="s">
        <v>63</v>
      </c>
      <c r="C111" s="8" t="s">
        <v>7</v>
      </c>
      <c r="D111" s="30">
        <v>1</v>
      </c>
      <c r="E111" s="31">
        <v>0</v>
      </c>
      <c r="F111" s="80">
        <f t="shared" ref="F111" si="6">ROUND(ROUND(E111,2)*D111,2)</f>
        <v>0</v>
      </c>
    </row>
    <row r="112" spans="1:6">
      <c r="A112" s="7"/>
      <c r="B112" s="8"/>
      <c r="C112" s="8"/>
      <c r="D112" s="4"/>
      <c r="E112" s="5"/>
      <c r="F112" s="9"/>
    </row>
    <row r="113" spans="1:6" ht="39.6">
      <c r="A113" s="7" t="s">
        <v>21</v>
      </c>
      <c r="B113" s="8" t="s">
        <v>60</v>
      </c>
      <c r="C113" s="8" t="s">
        <v>7</v>
      </c>
      <c r="D113" s="30">
        <v>1</v>
      </c>
      <c r="E113" s="31">
        <v>0</v>
      </c>
      <c r="F113" s="80">
        <f t="shared" ref="F113" si="7">ROUND(ROUND(E113,2)*D113,2)</f>
        <v>0</v>
      </c>
    </row>
    <row r="114" spans="1:6">
      <c r="A114" s="7"/>
      <c r="B114" s="8"/>
      <c r="C114" s="8"/>
      <c r="D114" s="4"/>
      <c r="E114" s="5"/>
      <c r="F114" s="9"/>
    </row>
    <row r="115" spans="1:6">
      <c r="A115" s="137" t="str">
        <f>A106</f>
        <v>C.</v>
      </c>
      <c r="B115" s="138" t="s">
        <v>71</v>
      </c>
      <c r="C115" s="139"/>
      <c r="D115" s="140"/>
      <c r="E115" s="141"/>
      <c r="F115" s="142">
        <f>SUM(F109:F114)</f>
        <v>0</v>
      </c>
    </row>
  </sheetData>
  <pageMargins left="0.9055118110236221" right="0.78740157480314965" top="0.94488188976377963" bottom="0.74803149606299213" header="0.31496062992125984" footer="0.31496062992125984"/>
  <pageSetup paperSize="9" firstPageNumber="0" orientation="portrait" r:id="rId1"/>
  <headerFooter alignWithMargins="0">
    <oddHeader>&amp;LPrenova pisaren v skladišču 29A - Ytong strop&amp;Rnaročnik: Luka Koper, d.d.</oddHeader>
    <oddFooter>&amp;LSKLOP 3&amp;Cpopis del&amp;R&amp;P/&amp;N</oddFooter>
  </headerFooter>
  <rowBreaks count="3" manualBreakCount="3">
    <brk id="28" max="5" man="1"/>
    <brk id="47" max="5" man="1"/>
    <brk id="10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sklop 3</vt:lpstr>
      <vt:lpstr>'sklop 3'!Print_Area</vt:lpstr>
      <vt:lpstr>'sklop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Merkuža Marta</dc:creator>
  <cp:lastModifiedBy>Žerjal Mara</cp:lastModifiedBy>
  <cp:lastPrinted>2021-06-07T10:21:11Z</cp:lastPrinted>
  <dcterms:created xsi:type="dcterms:W3CDTF">2020-12-15T07:22:45Z</dcterms:created>
  <dcterms:modified xsi:type="dcterms:W3CDTF">2021-07-16T07:47:43Z</dcterms:modified>
</cp:coreProperties>
</file>