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ročje nabave\Hrovat Katarina\rd\"/>
    </mc:Choice>
  </mc:AlternateContent>
  <xr:revisionPtr revIDLastSave="0" documentId="8_{F9D2753B-A83D-45A5-B5CC-1564B00A2605}" xr6:coauthVersionLast="46" xr6:coauthVersionMax="46" xr10:uidLastSave="{00000000-0000-0000-0000-000000000000}"/>
  <bookViews>
    <workbookView xWindow="-28920" yWindow="-120" windowWidth="23280" windowHeight="12600" xr2:uid="{00000000-000D-0000-FFFF-FFFF00000000}"/>
  </bookViews>
  <sheets>
    <sheet name="REKAP." sheetId="7" r:id="rId1"/>
    <sheet name="I PDD" sheetId="1" r:id="rId2"/>
    <sheet name="II ZEM.DELA" sheetId="2" r:id="rId3"/>
    <sheet name="III VOZ.KON." sheetId="3" r:id="rId4"/>
    <sheet name="VI OPREMA" sheetId="6" r:id="rId5"/>
  </sheets>
  <definedNames>
    <definedName name="_xlnm.Print_Area" localSheetId="1">'I PDD'!$A$1:$H$41</definedName>
    <definedName name="_xlnm.Print_Area" localSheetId="2">'II ZEM.DELA'!$A$1:$G$26</definedName>
    <definedName name="_xlnm.Print_Area" localSheetId="3">'III VOZ.KON.'!$A$1:$G$21</definedName>
    <definedName name="_xlnm.Print_Area" localSheetId="0">'REKAP.'!$A$1:$D$31</definedName>
    <definedName name="_xlnm.Print_Area" localSheetId="4">'VI OPREMA'!$A$1:$G$7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7" l="1"/>
  <c r="G6" i="6"/>
  <c r="G7" i="6" s="1"/>
  <c r="D18" i="7" s="1"/>
  <c r="G8" i="3"/>
  <c r="G20" i="3" s="1"/>
  <c r="G6" i="3"/>
  <c r="G23" i="2"/>
  <c r="G20" i="2"/>
  <c r="G17" i="2"/>
  <c r="G14" i="2"/>
  <c r="G11" i="2"/>
  <c r="G9" i="2"/>
  <c r="G6" i="2"/>
  <c r="G22" i="2"/>
  <c r="G19" i="2"/>
  <c r="G16" i="2"/>
  <c r="G13" i="2"/>
  <c r="G8" i="2"/>
  <c r="G5" i="2"/>
  <c r="H38" i="1"/>
  <c r="H37" i="1"/>
  <c r="H35" i="1"/>
  <c r="H33" i="1"/>
  <c r="H31" i="1"/>
  <c r="H29" i="1"/>
  <c r="H27" i="1"/>
  <c r="H25" i="1"/>
  <c r="H23" i="1"/>
  <c r="H21" i="1"/>
  <c r="H19" i="1"/>
  <c r="H18" i="1"/>
  <c r="H16" i="1"/>
  <c r="H14" i="1"/>
  <c r="H12" i="1"/>
  <c r="H10" i="1"/>
  <c r="H9" i="1"/>
  <c r="H7" i="1"/>
  <c r="H6" i="1"/>
  <c r="G18" i="3"/>
  <c r="G17" i="3"/>
  <c r="G15" i="3"/>
  <c r="G14" i="3"/>
  <c r="G12" i="3"/>
  <c r="G11" i="3"/>
  <c r="G9" i="3"/>
  <c r="G21" i="3" l="1"/>
  <c r="D16" i="7" s="1"/>
  <c r="D15" i="7"/>
  <c r="G26" i="2"/>
  <c r="D13" i="7" s="1"/>
  <c r="G25" i="2"/>
  <c r="D12" i="7" s="1"/>
  <c r="H40" i="1"/>
  <c r="D9" i="7" s="1"/>
  <c r="H41" i="1"/>
  <c r="D10" i="7" s="1"/>
  <c r="D21" i="7" l="1"/>
  <c r="D24" i="7" s="1"/>
  <c r="D23" i="7"/>
  <c r="D28" i="7" l="1"/>
  <c r="D29" i="7" l="1"/>
  <c r="D31" i="7" s="1"/>
</calcChain>
</file>

<file path=xl/sharedStrings.xml><?xml version="1.0" encoding="utf-8"?>
<sst xmlns="http://schemas.openxmlformats.org/spreadsheetml/2006/main" count="142" uniqueCount="81">
  <si>
    <t>m</t>
  </si>
  <si>
    <t>m3</t>
  </si>
  <si>
    <t>m2</t>
  </si>
  <si>
    <t>m1</t>
  </si>
  <si>
    <t>SKUPAJ</t>
  </si>
  <si>
    <t>31 132</t>
  </si>
  <si>
    <t>Km</t>
  </si>
  <si>
    <t>I. PREDDELA</t>
  </si>
  <si>
    <t xml:space="preserve">II. ZEMELJSKA DELA            </t>
  </si>
  <si>
    <t>III. VOZIŠČNE KONSTRUKCIJE</t>
  </si>
  <si>
    <t>11 222</t>
  </si>
  <si>
    <t>12 323</t>
  </si>
  <si>
    <t>*</t>
  </si>
  <si>
    <t>kos</t>
  </si>
  <si>
    <t>21 224</t>
  </si>
  <si>
    <t xml:space="preserve">24 117         </t>
  </si>
  <si>
    <t>29 116</t>
  </si>
  <si>
    <t>32 265</t>
  </si>
  <si>
    <t>22 112</t>
  </si>
  <si>
    <t>11 121</t>
  </si>
  <si>
    <t>31 354</t>
  </si>
  <si>
    <t>Dvig obstoječih hidrantov  na  novo niveleto</t>
  </si>
  <si>
    <t>12 382</t>
  </si>
  <si>
    <t xml:space="preserve">VI. OPREMA CESTE </t>
  </si>
  <si>
    <t>12 372</t>
  </si>
  <si>
    <t>21 234</t>
  </si>
  <si>
    <t>23 312</t>
  </si>
  <si>
    <t>DDV 22%</t>
  </si>
  <si>
    <t xml:space="preserve">T.2      Predračun z rekapitulacijo stroškov  </t>
  </si>
  <si>
    <t xml:space="preserve">Pregled in meritve obstoječega železniškega tra </t>
  </si>
  <si>
    <t>Izdelava geodetskega posnetka</t>
  </si>
  <si>
    <t xml:space="preserve">SKUPNA REKAPITULACIJA </t>
  </si>
  <si>
    <t>Obnovitev in zavarovanje zakoličbe merske osi  v ravninskem terenu</t>
  </si>
  <si>
    <t>Porušitev in odstranitev asfaltne plasti  debeline nad 10 cm, vključno z odvozom na trajno deponijo</t>
  </si>
  <si>
    <t>Rezkanje  asfaltne plasti v debelini do 6 cm ( nad kineto), vključno z odvozom na trajno deponijo</t>
  </si>
  <si>
    <t>enota</t>
  </si>
  <si>
    <t>cena/enoto</t>
  </si>
  <si>
    <t>količina</t>
  </si>
  <si>
    <t>skupaj</t>
  </si>
  <si>
    <t>I. PREDDELA SKUPAJ SPGT 20:</t>
  </si>
  <si>
    <t>I. PREDDELA SKUPAJ SPGT 13:</t>
  </si>
  <si>
    <t>delež celote na naložbo</t>
  </si>
  <si>
    <t>I.  PREDDELA SKUPAJ SPGT 13</t>
  </si>
  <si>
    <t>I.  PREDDELA SKUPAJ SPGT 20</t>
  </si>
  <si>
    <t>II.  ZEMELJSKA DELA SKUPAJ SPGT 13</t>
  </si>
  <si>
    <t>II.  ZEMELJSKA DELA SKUPAJ SPGT 20</t>
  </si>
  <si>
    <t>III.  VOZIŠČNA KONSTRUKCIJA SKUPAJ SPGT 13</t>
  </si>
  <si>
    <t>III.  VOZIŠČNA KONSTRUKCIJA SKUPAJ SPGT 20</t>
  </si>
  <si>
    <t>VI. OPREMA SKUPAJ SPGT 20</t>
  </si>
  <si>
    <t>nepredvidena dela skupaj SPGT 13</t>
  </si>
  <si>
    <t>nepredvidena dela skupaj SPGT20</t>
  </si>
  <si>
    <t xml:space="preserve">Široki izkopi zrnate kamnine (tampon) - 3.kategorije strojno z nakladanjem.
Material se začasno deponira na prosti površini deponije tako, da se  kamniti material  lahko ponovno uporablja </t>
  </si>
  <si>
    <t xml:space="preserve">Široki izkopi zrnate kamnine (kamniti material 0,32-0,64, pomešan s flišnim materialom) 'strojno z nakladanjem . </t>
  </si>
  <si>
    <t>Široki izkopi kamnite grede v globini do 10 cm, strojno z nakladanjem</t>
  </si>
  <si>
    <t>Dobava in vgraditev ločilnega geosinteksa nosilnosti 60 kN/m z upoštevanjem preklopov in spajanje</t>
  </si>
  <si>
    <t xml:space="preserve">Ureditev planuma naravnih temeljnih tal vezljive zemljine dno izkopa  na min 5MPa  ( cca CBR 3% ) ) </t>
  </si>
  <si>
    <t>Vgrajevanje nasipov iz iz izkopanega  materiala v povprečni debelini plasti  45 cm skupaj s planiranjem</t>
  </si>
  <si>
    <t>Prevoz odkopnega materiala na razdaljo nad 3 do 5 km ( raščeno stanje)</t>
  </si>
  <si>
    <t>II ZMELJSKA DELA SKUPAJ SPGT 13:</t>
  </si>
  <si>
    <t>Izdelava nevezane nosilne plasti enakomerno zrnatega drobljenca iz kamnine , delno iz deponiranega materiala delno z dobavo iz kamnlooma,, razstiranjem planiranjem do točnosti +- 1.0 cm,ter kompr. do EV2=100 Mn/m2     zrnavosti 0/32 mm; v debelini  do 10 cm (ob tirih)</t>
  </si>
  <si>
    <t xml:space="preserve">Izdelava nevezane nosilne plasti enakomerno zrnatega drobljenca iz kamnine , delno iz deponiranega materiala delno z dobavo iz kamnloma, razstiranjem planiranjem do točnosti +- 1.0 cm,ter kompr. do EV2=100 Mn/m2 'zrnavosti 0/32 mm; v debelini  do 20 cm       </t>
  </si>
  <si>
    <t>Izdelava nosilne plasti cementne stabilizacije v debelini 18 cm. Osnovni material je tampon 0-32mm. Tem materialu se doda cca 80 kg cementa na m3 tampona.Vgradnja je strojna s finišerjem.</t>
  </si>
  <si>
    <t>Izdelava neprekinjene tankoslojne  vzdolžne označbe rumene barve, vključno 200 g/m2 posipa s steklenimi kroglicami, strojno, širina črte 12 cm</t>
  </si>
  <si>
    <t>III. VOZIŠČNE KONSTRUKCIJE SKUPAJ SPGT 13:</t>
  </si>
  <si>
    <t>III. VOZIŠČNE KONSTRUKCIJE SKUPAJ SPGT 20:</t>
  </si>
  <si>
    <t>SKUPAJ SPGT 13</t>
  </si>
  <si>
    <t>SKUPAJ SPGT 20</t>
  </si>
  <si>
    <t>II ZMELJSKA DELA SKUPAJ SPGT 20:</t>
  </si>
  <si>
    <t>SKUPAJ Z DDV (22%)</t>
  </si>
  <si>
    <t>IV. OPREMA CESTE SKUPAJ SPGT 20:</t>
  </si>
  <si>
    <t>Postavitev in zavarovanje prečnih profilov v ravninskem terenu, dolžina  profilov 55 m</t>
  </si>
  <si>
    <t>Rezanje asfaltne plasti z talno diamantno žago, debeline do 12cm (stikovanje z obstoječim  asfaltom  platoja )</t>
  </si>
  <si>
    <t>Rezkanje  asfaltne plasti v debelini do 12 cm, vključno z odvozom na trajno deponijo</t>
  </si>
  <si>
    <t>Dvig obstoječih jaškov meteorne kanalizacije( jašek premera 80 cm) -  dviga se tudi obstoječe LTŽ rešetke)</t>
  </si>
  <si>
    <t>Dvig obstoječih jaškov meteorne kanalizacije (drenaže ob železnici) z zamenjavo pokrovov z pokrovi nosilnosti  400 kN</t>
  </si>
  <si>
    <t>Dvig obstoječih jaškov elektro instalacije na novo niveleto (uporaba istih pokrovov )</t>
  </si>
  <si>
    <t>Dvig obstoječih vodovodnih jaškov skupaj z LTŽ pokrovom na  novo niveleto</t>
  </si>
  <si>
    <t xml:space="preserve">Izdelava nosilne plasti bitumeniziranega drobljenca AC32 base Pmb 45/80-65, A2 v debelini 12cm. V območju tirov vgradnja deloma ročna deloma strojna.  </t>
  </si>
  <si>
    <t xml:space="preserve">Izdelava obrabnozaporne plasti iz bitumenskega betona   AC11 surf Pmb 45/80-65, A2 Z4 v debelini 4 cm. V območju tirov vgradnja deloma ročna deloma strojna.  </t>
  </si>
  <si>
    <r>
      <t xml:space="preserve">Zamenjava posameznih elementov pragov. </t>
    </r>
    <r>
      <rPr>
        <sz val="11"/>
        <color rgb="FFFF0000"/>
        <rFont val="Tahoma"/>
        <family val="2"/>
        <charset val="238"/>
      </rPr>
      <t>V postavki vključena dobava materiala in delo.</t>
    </r>
  </si>
  <si>
    <r>
      <t xml:space="preserve">Zamenjava veznih elementov v kompletu. </t>
    </r>
    <r>
      <rPr>
        <sz val="11"/>
        <color rgb="FFFF0000"/>
        <rFont val="Tahoma"/>
        <family val="2"/>
        <charset val="238"/>
      </rPr>
      <t>V postavki vključena dobava materiala in delo.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</si>
</sst>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4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charset val="238"/>
    </font>
    <font>
      <sz val="10"/>
      <name val="Swis721 LtCn BT"/>
      <family val="2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color rgb="FFFF0000"/>
      <name val="Arial CE"/>
      <family val="2"/>
      <charset val="238"/>
    </font>
    <font>
      <sz val="12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1"/>
      <color rgb="FF00B0F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u/>
      <sz val="11"/>
      <name val="Tahoma"/>
      <family val="2"/>
      <charset val="238"/>
    </font>
    <font>
      <b/>
      <sz val="11"/>
      <color theme="3" tint="0.39997558519241921"/>
      <name val="Tahoma"/>
      <family val="2"/>
      <charset val="238"/>
    </font>
    <font>
      <sz val="11"/>
      <color theme="3" tint="0.3999755851924192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horizontal="left" vertical="center"/>
    </xf>
  </cellStyleXfs>
  <cellXfs count="138">
    <xf numFmtId="0" fontId="0" fillId="0" borderId="0" xfId="0"/>
    <xf numFmtId="0" fontId="2" fillId="0" borderId="0" xfId="0" applyFont="1"/>
    <xf numFmtId="0" fontId="3" fillId="0" borderId="0" xfId="0" applyFont="1" applyFill="1" applyAlignment="1" applyProtection="1"/>
    <xf numFmtId="0" fontId="3" fillId="0" borderId="0" xfId="0" applyFont="1"/>
    <xf numFmtId="0" fontId="2" fillId="0" borderId="0" xfId="0" applyFont="1" applyFill="1" applyAlignment="1" applyProtection="1"/>
    <xf numFmtId="0" fontId="3" fillId="0" borderId="0" xfId="0" applyFont="1" applyFill="1"/>
    <xf numFmtId="0" fontId="2" fillId="0" borderId="0" xfId="0" applyFont="1" applyFill="1" applyAlignment="1" applyProtection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/>
    <xf numFmtId="4" fontId="2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Fill="1" applyProtection="1"/>
    <xf numFmtId="4" fontId="2" fillId="0" borderId="0" xfId="0" applyNumberFormat="1" applyFont="1" applyFill="1" applyBorder="1"/>
    <xf numFmtId="3" fontId="2" fillId="0" borderId="0" xfId="0" applyNumberFormat="1" applyFont="1" applyFill="1"/>
    <xf numFmtId="3" fontId="2" fillId="0" borderId="0" xfId="0" applyNumberFormat="1" applyFont="1" applyFill="1" applyProtection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3" fontId="2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>
      <alignment wrapText="1"/>
    </xf>
    <xf numFmtId="0" fontId="9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0" fillId="0" borderId="0" xfId="0" applyBorder="1"/>
    <xf numFmtId="0" fontId="2" fillId="0" borderId="0" xfId="0" applyFont="1" applyFill="1" applyBorder="1" applyAlignment="1" applyProtection="1">
      <alignment textRotation="85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" fontId="6" fillId="0" borderId="0" xfId="0" applyNumberFormat="1" applyFont="1" applyBorder="1"/>
    <xf numFmtId="4" fontId="2" fillId="0" borderId="0" xfId="0" applyNumberFormat="1" applyFont="1" applyFill="1" applyBorder="1" applyProtection="1"/>
    <xf numFmtId="0" fontId="11" fillId="0" borderId="0" xfId="0" applyFont="1"/>
    <xf numFmtId="4" fontId="2" fillId="0" borderId="0" xfId="0" applyNumberFormat="1" applyFont="1"/>
    <xf numFmtId="0" fontId="14" fillId="0" borderId="0" xfId="0" applyFont="1" applyFill="1"/>
    <xf numFmtId="0" fontId="15" fillId="0" borderId="0" xfId="0" applyFont="1" applyFill="1"/>
    <xf numFmtId="4" fontId="15" fillId="0" borderId="0" xfId="0" applyNumberFormat="1" applyFont="1" applyFill="1"/>
    <xf numFmtId="0" fontId="16" fillId="0" borderId="0" xfId="0" applyFont="1" applyFill="1"/>
    <xf numFmtId="0" fontId="14" fillId="0" borderId="0" xfId="0" applyFont="1"/>
    <xf numFmtId="4" fontId="14" fillId="0" borderId="0" xfId="0" applyNumberFormat="1" applyFont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3" fillId="0" borderId="0" xfId="0" quotePrefix="1" applyNumberFormat="1" applyFont="1" applyFill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Alignment="1" applyProtection="1"/>
    <xf numFmtId="0" fontId="12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 horizontal="left"/>
    </xf>
    <xf numFmtId="49" fontId="12" fillId="0" borderId="0" xfId="0" quotePrefix="1" applyNumberFormat="1" applyFont="1" applyFill="1" applyAlignment="1" applyProtection="1">
      <alignment horizontal="left" wrapText="1"/>
    </xf>
    <xf numFmtId="49" fontId="12" fillId="0" borderId="0" xfId="0" quotePrefix="1" applyNumberFormat="1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 applyProtection="1">
      <alignment horizontal="center" vertical="center"/>
    </xf>
    <xf numFmtId="4" fontId="12" fillId="0" borderId="0" xfId="0" applyNumberFormat="1" applyFont="1" applyFill="1"/>
    <xf numFmtId="0" fontId="12" fillId="0" borderId="0" xfId="0" quotePrefix="1" applyFont="1" applyFill="1" applyAlignment="1" applyProtection="1">
      <alignment horizontal="left" wrapText="1"/>
    </xf>
    <xf numFmtId="0" fontId="12" fillId="0" borderId="0" xfId="0" quotePrefix="1" applyFont="1" applyFill="1" applyAlignment="1" applyProtection="1">
      <alignment horizontal="left"/>
    </xf>
    <xf numFmtId="0" fontId="19" fillId="0" borderId="0" xfId="0" applyFont="1" applyFill="1"/>
    <xf numFmtId="0" fontId="12" fillId="0" borderId="0" xfId="0" applyFont="1" applyAlignment="1" applyProtection="1">
      <alignment horizontal="left"/>
    </xf>
    <xf numFmtId="0" fontId="12" fillId="0" borderId="0" xfId="0" applyFont="1"/>
    <xf numFmtId="4" fontId="12" fillId="0" borderId="0" xfId="0" applyNumberFormat="1" applyFont="1"/>
    <xf numFmtId="0" fontId="13" fillId="0" borderId="0" xfId="0" quotePrefix="1" applyFont="1" applyFill="1" applyAlignment="1" applyProtection="1">
      <alignment horizontal="left"/>
    </xf>
    <xf numFmtId="0" fontId="12" fillId="0" borderId="0" xfId="0" quotePrefix="1" applyFont="1" applyFill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quotePrefix="1" applyFont="1" applyFill="1" applyAlignment="1" applyProtection="1">
      <alignment horizontal="center" vertical="center"/>
    </xf>
    <xf numFmtId="4" fontId="19" fillId="0" borderId="0" xfId="1" applyNumberFormat="1" applyFont="1" applyFill="1" applyBorder="1" applyAlignment="1" applyProtection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/>
    <xf numFmtId="3" fontId="13" fillId="0" borderId="0" xfId="0" applyNumberFormat="1" applyFont="1" applyFill="1"/>
    <xf numFmtId="0" fontId="12" fillId="0" borderId="0" xfId="0" applyFont="1" applyFill="1" applyAlignment="1" applyProtection="1">
      <alignment horizontal="left" wrapText="1"/>
    </xf>
    <xf numFmtId="0" fontId="18" fillId="0" borderId="0" xfId="0" applyFont="1" applyFill="1"/>
    <xf numFmtId="0" fontId="12" fillId="0" borderId="0" xfId="0" applyFont="1" applyFill="1" applyAlignment="1" applyProtection="1"/>
    <xf numFmtId="3" fontId="12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 applyProtection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left"/>
    </xf>
    <xf numFmtId="0" fontId="20" fillId="0" borderId="0" xfId="0" quotePrefix="1" applyFont="1" applyFill="1" applyAlignment="1">
      <alignment horizontal="left"/>
    </xf>
    <xf numFmtId="4" fontId="13" fillId="0" borderId="0" xfId="0" applyNumberFormat="1" applyFont="1"/>
    <xf numFmtId="49" fontId="13" fillId="0" borderId="0" xfId="0" applyNumberFormat="1" applyFont="1" applyAlignment="1">
      <alignment horizontal="left"/>
    </xf>
    <xf numFmtId="49" fontId="12" fillId="0" borderId="0" xfId="0" applyNumberFormat="1" applyFont="1"/>
    <xf numFmtId="49" fontId="12" fillId="0" borderId="0" xfId="0" applyNumberFormat="1" applyFont="1" applyAlignment="1" applyProtection="1">
      <alignment horizontal="left"/>
    </xf>
    <xf numFmtId="49" fontId="13" fillId="0" borderId="0" xfId="0" applyNumberFormat="1" applyFont="1" applyAlignment="1" applyProtection="1">
      <alignment horizontal="left"/>
    </xf>
    <xf numFmtId="49" fontId="13" fillId="0" borderId="0" xfId="0" applyNumberFormat="1" applyFont="1"/>
    <xf numFmtId="4" fontId="13" fillId="0" borderId="1" xfId="0" applyNumberFormat="1" applyFont="1" applyBorder="1"/>
    <xf numFmtId="0" fontId="21" fillId="0" borderId="0" xfId="0" applyFont="1" applyAlignment="1" applyProtection="1">
      <alignment horizontal="left"/>
    </xf>
    <xf numFmtId="0" fontId="21" fillId="0" borderId="0" xfId="0" applyFont="1"/>
    <xf numFmtId="4" fontId="21" fillId="0" borderId="0" xfId="0" applyNumberFormat="1" applyFont="1"/>
    <xf numFmtId="4" fontId="13" fillId="0" borderId="0" xfId="0" applyNumberFormat="1" applyFont="1" applyBorder="1"/>
    <xf numFmtId="9" fontId="13" fillId="0" borderId="0" xfId="0" applyNumberFormat="1" applyFont="1" applyAlignment="1">
      <alignment horizontal="left"/>
    </xf>
    <xf numFmtId="0" fontId="13" fillId="0" borderId="0" xfId="0" applyFont="1" applyAlignment="1" applyProtection="1">
      <alignment horizontal="left"/>
    </xf>
    <xf numFmtId="0" fontId="12" fillId="0" borderId="1" xfId="0" applyFont="1" applyBorder="1"/>
    <xf numFmtId="4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4" fontId="22" fillId="0" borderId="0" xfId="0" applyNumberFormat="1" applyFont="1"/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4" fontId="23" fillId="0" borderId="0" xfId="0" applyNumberFormat="1" applyFont="1" applyFill="1" applyAlignment="1" applyProtection="1">
      <alignment horizontal="center" vertical="center"/>
    </xf>
    <xf numFmtId="4" fontId="22" fillId="0" borderId="0" xfId="0" applyNumberFormat="1" applyFont="1" applyFill="1" applyAlignment="1" applyProtection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Border="1"/>
    <xf numFmtId="0" fontId="21" fillId="2" borderId="0" xfId="0" applyFont="1" applyFill="1" applyAlignment="1">
      <alignment horizontal="left"/>
    </xf>
    <xf numFmtId="0" fontId="21" fillId="2" borderId="0" xfId="0" applyFont="1" applyFill="1" applyAlignment="1" applyProtection="1">
      <alignment horizontal="left"/>
    </xf>
    <xf numFmtId="0" fontId="21" fillId="2" borderId="0" xfId="0" applyFont="1" applyFill="1"/>
    <xf numFmtId="4" fontId="21" fillId="2" borderId="0" xfId="0" applyNumberFormat="1" applyFont="1" applyFill="1"/>
    <xf numFmtId="0" fontId="22" fillId="0" borderId="0" xfId="0" applyFont="1" applyFill="1" applyAlignment="1" applyProtection="1">
      <alignment horizontal="left"/>
    </xf>
    <xf numFmtId="4" fontId="12" fillId="0" borderId="0" xfId="0" applyNumberFormat="1" applyFont="1" applyFill="1" applyAlignment="1" applyProtection="1">
      <alignment horizontal="center" vertical="center"/>
      <protection locked="0"/>
    </xf>
    <xf numFmtId="4" fontId="23" fillId="0" borderId="0" xfId="0" applyNumberFormat="1" applyFont="1" applyFill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0" quotePrefix="1" applyNumberFormat="1" applyFont="1" applyFill="1" applyAlignment="1" applyProtection="1">
      <alignment horizontal="center" vertical="center"/>
      <protection locked="0"/>
    </xf>
    <xf numFmtId="3" fontId="23" fillId="0" borderId="0" xfId="0" applyNumberFormat="1" applyFont="1" applyFill="1" applyAlignment="1" applyProtection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4" fontId="13" fillId="3" borderId="0" xfId="0" applyNumberFormat="1" applyFont="1" applyFill="1"/>
    <xf numFmtId="0" fontId="22" fillId="0" borderId="0" xfId="0" applyFont="1" applyFill="1" applyAlignment="1">
      <alignment horizontal="left"/>
    </xf>
    <xf numFmtId="0" fontId="23" fillId="0" borderId="0" xfId="0" applyFont="1" applyAlignment="1"/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3" fillId="0" borderId="0" xfId="0" applyFont="1" applyFill="1" applyAlignment="1" applyProtection="1">
      <alignment horizontal="left" wrapText="1"/>
    </xf>
    <xf numFmtId="0" fontId="12" fillId="0" borderId="0" xfId="0" applyFont="1" applyAlignment="1">
      <alignment wrapText="1"/>
    </xf>
    <xf numFmtId="0" fontId="22" fillId="0" borderId="0" xfId="0" applyFont="1" applyFill="1" applyAlignment="1" applyProtection="1">
      <alignment horizontal="left" wrapText="1"/>
    </xf>
    <xf numFmtId="0" fontId="23" fillId="0" borderId="0" xfId="0" applyFont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left"/>
    </xf>
  </cellXfs>
  <cellStyles count="2">
    <cellStyle name="Navadno 2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topLeftCell="A19" zoomScaleNormal="100" zoomScaleSheetLayoutView="100" workbookViewId="0">
      <selection activeCell="H32" sqref="H32"/>
    </sheetView>
  </sheetViews>
  <sheetFormatPr defaultRowHeight="12.75" x14ac:dyDescent="0.2"/>
  <cols>
    <col min="1" max="1" width="10.7109375" style="1" bestFit="1" customWidth="1"/>
    <col min="2" max="2" width="12.5703125" style="1" bestFit="1" customWidth="1"/>
    <col min="3" max="3" width="31.42578125" style="1" customWidth="1"/>
    <col min="4" max="4" width="22.85546875" customWidth="1"/>
    <col min="5" max="6" width="10.140625" style="1" bestFit="1" customWidth="1"/>
    <col min="7" max="16384" width="9.140625" style="1"/>
  </cols>
  <sheetData>
    <row r="1" spans="1:5" ht="14.25" x14ac:dyDescent="0.2">
      <c r="A1" s="85"/>
      <c r="B1" s="42"/>
      <c r="C1" s="69"/>
      <c r="D1" s="69"/>
    </row>
    <row r="2" spans="1:5" ht="14.25" x14ac:dyDescent="0.2">
      <c r="A2" s="85" t="s">
        <v>28</v>
      </c>
      <c r="B2" s="42"/>
      <c r="C2" s="69"/>
      <c r="D2" s="69"/>
    </row>
    <row r="3" spans="1:5" ht="14.25" x14ac:dyDescent="0.2">
      <c r="A3" s="85"/>
      <c r="B3" s="42"/>
      <c r="C3" s="69"/>
      <c r="D3" s="69"/>
    </row>
    <row r="4" spans="1:5" ht="14.25" x14ac:dyDescent="0.2">
      <c r="A4" s="85"/>
      <c r="B4" s="42"/>
      <c r="C4" s="69"/>
      <c r="D4" s="69"/>
    </row>
    <row r="5" spans="1:5" ht="14.25" x14ac:dyDescent="0.2">
      <c r="A5" s="85"/>
      <c r="B5" s="42"/>
      <c r="C5" s="69"/>
      <c r="D5" s="69"/>
    </row>
    <row r="6" spans="1:5" ht="14.25" x14ac:dyDescent="0.2">
      <c r="A6" s="86"/>
      <c r="B6" s="69"/>
      <c r="C6" s="87"/>
      <c r="D6" s="69"/>
    </row>
    <row r="7" spans="1:5" s="21" customFormat="1" ht="20.25" x14ac:dyDescent="0.3">
      <c r="A7" s="85" t="s">
        <v>31</v>
      </c>
      <c r="B7" s="85"/>
      <c r="C7" s="85"/>
      <c r="D7" s="85"/>
    </row>
    <row r="8" spans="1:5" s="21" customFormat="1" ht="20.25" x14ac:dyDescent="0.3">
      <c r="A8" s="61"/>
      <c r="B8" s="85"/>
      <c r="C8" s="85"/>
      <c r="D8" s="85"/>
    </row>
    <row r="9" spans="1:5" ht="14.25" x14ac:dyDescent="0.2">
      <c r="A9" s="129" t="s">
        <v>42</v>
      </c>
      <c r="B9" s="130"/>
      <c r="C9" s="130"/>
      <c r="D9" s="88">
        <f>'I PDD'!H40</f>
        <v>0</v>
      </c>
      <c r="E9" s="31"/>
    </row>
    <row r="10" spans="1:5" s="33" customFormat="1" ht="15" x14ac:dyDescent="0.2">
      <c r="A10" s="127" t="s">
        <v>43</v>
      </c>
      <c r="B10" s="128"/>
      <c r="C10" s="128"/>
      <c r="D10" s="104">
        <f>'I PDD'!H41</f>
        <v>0</v>
      </c>
      <c r="E10" s="34"/>
    </row>
    <row r="11" spans="1:5" ht="14.25" x14ac:dyDescent="0.2">
      <c r="A11" s="86"/>
      <c r="B11" s="69"/>
      <c r="C11" s="87"/>
      <c r="D11" s="88"/>
    </row>
    <row r="12" spans="1:5" ht="14.25" x14ac:dyDescent="0.2">
      <c r="A12" s="129" t="s">
        <v>44</v>
      </c>
      <c r="B12" s="130"/>
      <c r="C12" s="130"/>
      <c r="D12" s="88">
        <f>'II ZEM.DELA'!G25</f>
        <v>0</v>
      </c>
      <c r="E12" s="31"/>
    </row>
    <row r="13" spans="1:5" s="33" customFormat="1" ht="15" x14ac:dyDescent="0.2">
      <c r="A13" s="127" t="s">
        <v>45</v>
      </c>
      <c r="B13" s="128"/>
      <c r="C13" s="128"/>
      <c r="D13" s="104">
        <f>'II ZEM.DELA'!G26</f>
        <v>0</v>
      </c>
      <c r="E13" s="34"/>
    </row>
    <row r="14" spans="1:5" ht="14.25" x14ac:dyDescent="0.2">
      <c r="A14" s="89"/>
      <c r="B14" s="90"/>
      <c r="C14" s="91"/>
      <c r="D14" s="88"/>
    </row>
    <row r="15" spans="1:5" ht="14.25" x14ac:dyDescent="0.2">
      <c r="A15" s="129" t="s">
        <v>46</v>
      </c>
      <c r="B15" s="130"/>
      <c r="C15" s="130"/>
      <c r="D15" s="88">
        <f>'III VOZ.KON.'!G20</f>
        <v>0</v>
      </c>
      <c r="E15" s="31"/>
    </row>
    <row r="16" spans="1:5" s="36" customFormat="1" ht="14.25" x14ac:dyDescent="0.2">
      <c r="A16" s="127" t="s">
        <v>47</v>
      </c>
      <c r="B16" s="128"/>
      <c r="C16" s="128"/>
      <c r="D16" s="104">
        <f>'III VOZ.KON.'!G21</f>
        <v>0</v>
      </c>
    </row>
    <row r="17" spans="1:13" ht="14.25" x14ac:dyDescent="0.2">
      <c r="A17" s="89"/>
      <c r="B17" s="92"/>
      <c r="C17" s="93"/>
      <c r="D17" s="88"/>
    </row>
    <row r="18" spans="1:13" s="36" customFormat="1" ht="14.25" x14ac:dyDescent="0.2">
      <c r="A18" s="127" t="s">
        <v>48</v>
      </c>
      <c r="B18" s="128"/>
      <c r="C18" s="128"/>
      <c r="D18" s="104">
        <f>'VI OPREMA'!G7</f>
        <v>0</v>
      </c>
      <c r="E18" s="37"/>
    </row>
    <row r="19" spans="1:13" ht="14.25" x14ac:dyDescent="0.2">
      <c r="A19" s="89"/>
      <c r="B19" s="92"/>
      <c r="C19" s="93"/>
      <c r="D19" s="88"/>
    </row>
    <row r="20" spans="1:13" ht="14.25" x14ac:dyDescent="0.2">
      <c r="A20" s="89" t="s">
        <v>49</v>
      </c>
      <c r="B20" s="92"/>
      <c r="C20" s="69"/>
      <c r="D20" s="126">
        <f>(D9+D12+D15)*10%</f>
        <v>0</v>
      </c>
      <c r="E20" s="31"/>
    </row>
    <row r="21" spans="1:13" s="36" customFormat="1" ht="14.25" x14ac:dyDescent="0.2">
      <c r="A21" s="127" t="s">
        <v>50</v>
      </c>
      <c r="B21" s="128"/>
      <c r="C21" s="128"/>
      <c r="D21" s="104">
        <f>(D10+D13+D16+D18)*10%</f>
        <v>0</v>
      </c>
    </row>
    <row r="22" spans="1:13" ht="15" thickBot="1" x14ac:dyDescent="0.25">
      <c r="A22" s="94"/>
      <c r="B22" s="94"/>
      <c r="C22" s="94"/>
      <c r="D22" s="94"/>
    </row>
    <row r="23" spans="1:13" ht="15" thickTop="1" x14ac:dyDescent="0.2">
      <c r="A23" s="61" t="s">
        <v>65</v>
      </c>
      <c r="B23" s="95"/>
      <c r="C23" s="96"/>
      <c r="D23" s="88">
        <f>D20+D15+D12+D9</f>
        <v>0</v>
      </c>
    </row>
    <row r="24" spans="1:13" s="36" customFormat="1" ht="14.25" x14ac:dyDescent="0.2">
      <c r="A24" s="127" t="s">
        <v>66</v>
      </c>
      <c r="B24" s="128"/>
      <c r="C24" s="128"/>
      <c r="D24" s="104">
        <f>D21+D18+D16+D13+D10</f>
        <v>0</v>
      </c>
      <c r="E24" s="128"/>
      <c r="F24" s="128"/>
      <c r="G24" s="128"/>
      <c r="H24" s="128"/>
      <c r="I24" s="128"/>
      <c r="J24" s="128"/>
      <c r="K24" s="128"/>
      <c r="L24" s="128"/>
      <c r="M24" s="104"/>
    </row>
    <row r="25" spans="1:13" ht="14.25" x14ac:dyDescent="0.2">
      <c r="A25" s="98"/>
      <c r="B25" s="98"/>
      <c r="C25" s="98"/>
      <c r="D25" s="98"/>
    </row>
    <row r="26" spans="1:13" ht="14.25" x14ac:dyDescent="0.2">
      <c r="A26" s="98"/>
      <c r="B26" s="98"/>
      <c r="C26" s="98"/>
      <c r="D26" s="98"/>
    </row>
    <row r="27" spans="1:13" ht="14.25" x14ac:dyDescent="0.2">
      <c r="A27" s="98"/>
      <c r="B27" s="98"/>
      <c r="C27" s="98"/>
      <c r="D27" s="98"/>
    </row>
    <row r="28" spans="1:13" ht="14.25" x14ac:dyDescent="0.2">
      <c r="A28" s="114" t="s">
        <v>4</v>
      </c>
      <c r="B28" s="115"/>
      <c r="C28" s="116"/>
      <c r="D28" s="117">
        <f>D23+D24</f>
        <v>0</v>
      </c>
      <c r="F28" s="31"/>
    </row>
    <row r="29" spans="1:13" ht="14.25" x14ac:dyDescent="0.2">
      <c r="A29" s="99" t="s">
        <v>27</v>
      </c>
      <c r="B29" s="100"/>
      <c r="C29" s="69"/>
      <c r="D29" s="97">
        <f>D28*0.22</f>
        <v>0</v>
      </c>
    </row>
    <row r="30" spans="1:13" ht="15" thickBot="1" x14ac:dyDescent="0.25">
      <c r="A30" s="101"/>
      <c r="B30" s="101"/>
      <c r="C30" s="101"/>
      <c r="D30" s="101"/>
    </row>
    <row r="31" spans="1:13" ht="15" thickTop="1" x14ac:dyDescent="0.2">
      <c r="A31" s="103" t="s">
        <v>68</v>
      </c>
      <c r="B31" s="103"/>
      <c r="C31" s="103"/>
      <c r="D31" s="113">
        <f>D28+D29</f>
        <v>0</v>
      </c>
    </row>
    <row r="32" spans="1:13" ht="14.25" x14ac:dyDescent="0.2">
      <c r="A32" s="103"/>
      <c r="B32" s="103"/>
      <c r="C32" s="103"/>
      <c r="D32" s="103"/>
    </row>
    <row r="33" spans="1:6" ht="14.25" x14ac:dyDescent="0.2">
      <c r="A33" s="61"/>
      <c r="B33" s="85"/>
      <c r="C33" s="85"/>
      <c r="D33" s="69"/>
    </row>
    <row r="34" spans="1:6" ht="14.25" x14ac:dyDescent="0.2">
      <c r="A34" s="61"/>
      <c r="B34" s="85"/>
      <c r="C34" s="85"/>
      <c r="D34" s="69"/>
    </row>
    <row r="35" spans="1:6" ht="14.25" x14ac:dyDescent="0.2">
      <c r="A35" s="61"/>
      <c r="B35" s="85"/>
      <c r="C35" s="85"/>
      <c r="D35" s="88"/>
    </row>
    <row r="36" spans="1:6" ht="14.25" x14ac:dyDescent="0.2">
      <c r="A36" s="102"/>
      <c r="B36" s="98"/>
      <c r="C36" s="88"/>
      <c r="D36" s="69"/>
      <c r="F36" s="31"/>
    </row>
    <row r="37" spans="1:6" ht="14.25" x14ac:dyDescent="0.2">
      <c r="A37" s="102"/>
      <c r="B37" s="98"/>
      <c r="C37" s="88"/>
      <c r="D37" s="70"/>
      <c r="F37" s="31"/>
    </row>
    <row r="38" spans="1:6" ht="14.25" x14ac:dyDescent="0.2">
      <c r="A38" s="61"/>
      <c r="B38" s="85"/>
      <c r="C38" s="85"/>
      <c r="D38" s="103"/>
    </row>
    <row r="39" spans="1:6" ht="18" x14ac:dyDescent="0.25">
      <c r="A39" s="7"/>
      <c r="B39" s="3"/>
      <c r="C39" s="8"/>
      <c r="D39" s="28"/>
    </row>
    <row r="40" spans="1:6" x14ac:dyDescent="0.2">
      <c r="D40" s="24"/>
    </row>
    <row r="43" spans="1:6" x14ac:dyDescent="0.2">
      <c r="D43" s="1"/>
    </row>
  </sheetData>
  <sheetProtection algorithmName="SHA-512" hashValue="oZcbTT3eb+izMppItYMx8oXBqnu4ZJJZVXxnD1VwfGixl4j9et0xU7XCArKu0N7zzlH4sUT25kmVTsTbOVtI7w==" saltValue="RrEVALgZvxtCDhs8IyAzzA==" spinCount="100000" sheet="1"/>
  <mergeCells count="10">
    <mergeCell ref="A9:C9"/>
    <mergeCell ref="A10:C10"/>
    <mergeCell ref="A12:C12"/>
    <mergeCell ref="A15:C15"/>
    <mergeCell ref="A13:C13"/>
    <mergeCell ref="A21:C21"/>
    <mergeCell ref="A24:C24"/>
    <mergeCell ref="E24:L24"/>
    <mergeCell ref="A16:C16"/>
    <mergeCell ref="A18:C18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horizontalDpi="360" verticalDpi="360" r:id="rId1"/>
  <headerFooter alignWithMargins="0">
    <oddHeader xml:space="preserve">&amp;RNG/054-2019
</oddHeader>
    <oddFooter>&amp;RStran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4"/>
  <sheetViews>
    <sheetView topLeftCell="A25" zoomScaleNormal="100" zoomScaleSheetLayoutView="100" workbookViewId="0">
      <selection activeCell="A41" sqref="A41:C41"/>
    </sheetView>
  </sheetViews>
  <sheetFormatPr defaultRowHeight="14.25" x14ac:dyDescent="0.2"/>
  <cols>
    <col min="1" max="1" width="4.28515625" style="50" customWidth="1"/>
    <col min="2" max="2" width="7.28515625" style="50" customWidth="1"/>
    <col min="3" max="3" width="42.7109375" style="50" customWidth="1"/>
    <col min="4" max="4" width="6.7109375" style="44" customWidth="1"/>
    <col min="5" max="6" width="8.5703125" style="44" customWidth="1"/>
    <col min="7" max="7" width="12.7109375" style="47" customWidth="1"/>
    <col min="8" max="8" width="16.7109375" style="44" customWidth="1"/>
    <col min="9" max="16384" width="9.140625" style="9"/>
  </cols>
  <sheetData>
    <row r="1" spans="1:9" x14ac:dyDescent="0.2">
      <c r="A1" s="40"/>
      <c r="B1" s="41"/>
      <c r="C1" s="42"/>
      <c r="D1" s="43"/>
      <c r="G1" s="45"/>
      <c r="H1" s="46"/>
    </row>
    <row r="2" spans="1:9" x14ac:dyDescent="0.2">
      <c r="A2" s="135" t="s">
        <v>7</v>
      </c>
      <c r="B2" s="136"/>
      <c r="C2" s="136"/>
      <c r="H2" s="48"/>
    </row>
    <row r="3" spans="1:9" x14ac:dyDescent="0.2">
      <c r="A3" s="40"/>
      <c r="B3" s="49"/>
      <c r="H3" s="48"/>
    </row>
    <row r="4" spans="1:9" ht="57" x14ac:dyDescent="0.2">
      <c r="A4" s="40"/>
      <c r="B4" s="49"/>
      <c r="D4" s="44" t="s">
        <v>35</v>
      </c>
      <c r="E4" s="44" t="s">
        <v>37</v>
      </c>
      <c r="F4" s="51" t="s">
        <v>41</v>
      </c>
      <c r="G4" s="44" t="s">
        <v>36</v>
      </c>
      <c r="H4" s="48" t="s">
        <v>38</v>
      </c>
    </row>
    <row r="5" spans="1:9" ht="29.25" customHeight="1" x14ac:dyDescent="0.2">
      <c r="A5" s="52">
        <v>1</v>
      </c>
      <c r="B5" s="53" t="s">
        <v>19</v>
      </c>
      <c r="C5" s="54" t="s">
        <v>32</v>
      </c>
      <c r="D5" s="55"/>
      <c r="H5" s="48"/>
    </row>
    <row r="6" spans="1:9" x14ac:dyDescent="0.2">
      <c r="A6" s="52"/>
      <c r="B6" s="53"/>
      <c r="C6" s="53"/>
      <c r="D6" s="56" t="s">
        <v>6</v>
      </c>
      <c r="E6" s="56">
        <v>0.2</v>
      </c>
      <c r="F6" s="47">
        <v>0.64</v>
      </c>
      <c r="G6" s="119"/>
      <c r="H6" s="48">
        <f>E6*F6*ROUND(G6,2)</f>
        <v>0</v>
      </c>
    </row>
    <row r="7" spans="1:9" s="32" customFormat="1" x14ac:dyDescent="0.2">
      <c r="A7" s="57"/>
      <c r="B7" s="58"/>
      <c r="C7" s="58"/>
      <c r="D7" s="105" t="s">
        <v>6</v>
      </c>
      <c r="E7" s="105">
        <v>0.2</v>
      </c>
      <c r="F7" s="107">
        <v>0.36</v>
      </c>
      <c r="G7" s="120"/>
      <c r="H7" s="48">
        <f>E7*F7*ROUND(G7,2)</f>
        <v>0</v>
      </c>
    </row>
    <row r="8" spans="1:9" ht="27.75" customHeight="1" x14ac:dyDescent="0.2">
      <c r="A8" s="52">
        <v>2</v>
      </c>
      <c r="B8" s="53" t="s">
        <v>10</v>
      </c>
      <c r="C8" s="54" t="s">
        <v>70</v>
      </c>
      <c r="D8" s="55"/>
      <c r="F8" s="47"/>
      <c r="G8" s="119"/>
      <c r="H8" s="48"/>
    </row>
    <row r="9" spans="1:9" x14ac:dyDescent="0.2">
      <c r="A9" s="52"/>
      <c r="B9" s="53"/>
      <c r="C9" s="53"/>
      <c r="D9" s="56" t="s">
        <v>13</v>
      </c>
      <c r="E9" s="56">
        <v>6</v>
      </c>
      <c r="F9" s="47">
        <v>0.64</v>
      </c>
      <c r="G9" s="119"/>
      <c r="H9" s="48">
        <f>E9*F9*ROUND(G9,2)</f>
        <v>0</v>
      </c>
    </row>
    <row r="10" spans="1:9" s="32" customFormat="1" x14ac:dyDescent="0.2">
      <c r="A10" s="57"/>
      <c r="B10" s="58"/>
      <c r="C10" s="58"/>
      <c r="D10" s="105" t="s">
        <v>13</v>
      </c>
      <c r="E10" s="106">
        <v>6</v>
      </c>
      <c r="F10" s="107">
        <v>0.36</v>
      </c>
      <c r="G10" s="120"/>
      <c r="H10" s="48">
        <f>E10*F10*ROUND(G10,2)</f>
        <v>0</v>
      </c>
    </row>
    <row r="11" spans="1:9" ht="42.75" x14ac:dyDescent="0.2">
      <c r="A11" s="52">
        <v>3</v>
      </c>
      <c r="B11" s="40" t="s">
        <v>11</v>
      </c>
      <c r="C11" s="54" t="s">
        <v>33</v>
      </c>
      <c r="D11" s="55"/>
      <c r="F11" s="47"/>
      <c r="G11" s="119"/>
      <c r="H11" s="48"/>
    </row>
    <row r="12" spans="1:9" x14ac:dyDescent="0.2">
      <c r="A12" s="52"/>
      <c r="B12" s="40"/>
      <c r="C12" s="53"/>
      <c r="D12" s="56" t="s">
        <v>2</v>
      </c>
      <c r="E12" s="56">
        <v>2600</v>
      </c>
      <c r="F12" s="47">
        <v>1</v>
      </c>
      <c r="G12" s="119"/>
      <c r="H12" s="48">
        <f>E12*F12*ROUND(G12,2)</f>
        <v>0</v>
      </c>
      <c r="I12" s="10"/>
    </row>
    <row r="13" spans="1:9" ht="42.75" x14ac:dyDescent="0.2">
      <c r="A13" s="52">
        <v>4</v>
      </c>
      <c r="B13" s="53" t="s">
        <v>22</v>
      </c>
      <c r="C13" s="54" t="s">
        <v>71</v>
      </c>
      <c r="D13" s="55"/>
      <c r="E13" s="56"/>
      <c r="F13" s="47"/>
      <c r="G13" s="119"/>
      <c r="H13" s="48"/>
    </row>
    <row r="14" spans="1:9" x14ac:dyDescent="0.2">
      <c r="A14" s="52"/>
      <c r="B14" s="53"/>
      <c r="C14" s="53"/>
      <c r="D14" s="56" t="s">
        <v>3</v>
      </c>
      <c r="E14" s="56">
        <v>290</v>
      </c>
      <c r="F14" s="47">
        <v>1</v>
      </c>
      <c r="G14" s="119"/>
      <c r="H14" s="48">
        <f>E14*F14*ROUND(G14,2)</f>
        <v>0</v>
      </c>
    </row>
    <row r="15" spans="1:9" ht="42.75" x14ac:dyDescent="0.2">
      <c r="A15" s="52">
        <v>5</v>
      </c>
      <c r="B15" s="53" t="s">
        <v>24</v>
      </c>
      <c r="C15" s="54" t="s">
        <v>34</v>
      </c>
      <c r="D15" s="55"/>
      <c r="E15" s="56"/>
      <c r="F15" s="47"/>
      <c r="G15" s="119"/>
      <c r="H15" s="48"/>
    </row>
    <row r="16" spans="1:9" s="32" customFormat="1" x14ac:dyDescent="0.2">
      <c r="A16" s="57"/>
      <c r="B16" s="58"/>
      <c r="C16" s="58"/>
      <c r="D16" s="105" t="s">
        <v>2</v>
      </c>
      <c r="E16" s="105">
        <v>290</v>
      </c>
      <c r="F16" s="109">
        <v>1</v>
      </c>
      <c r="G16" s="120"/>
      <c r="H16" s="48">
        <f>E16*F16*ROUND(G16,2)</f>
        <v>0</v>
      </c>
    </row>
    <row r="17" spans="1:9" ht="28.5" x14ac:dyDescent="0.2">
      <c r="A17" s="52">
        <v>6</v>
      </c>
      <c r="B17" s="53" t="s">
        <v>24</v>
      </c>
      <c r="C17" s="54" t="s">
        <v>72</v>
      </c>
      <c r="D17" s="55"/>
      <c r="E17" s="56"/>
      <c r="F17" s="47"/>
      <c r="G17" s="119"/>
      <c r="H17" s="48"/>
    </row>
    <row r="18" spans="1:9" x14ac:dyDescent="0.2">
      <c r="A18" s="52"/>
      <c r="B18" s="53"/>
      <c r="C18" s="53"/>
      <c r="D18" s="56" t="s">
        <v>2</v>
      </c>
      <c r="E18" s="56">
        <v>2651</v>
      </c>
      <c r="F18" s="47">
        <v>1</v>
      </c>
      <c r="G18" s="119"/>
      <c r="H18" s="48">
        <f>E18*F18*ROUND(G18,2)</f>
        <v>0</v>
      </c>
    </row>
    <row r="19" spans="1:9" s="32" customFormat="1" x14ac:dyDescent="0.2">
      <c r="A19" s="57"/>
      <c r="B19" s="58"/>
      <c r="C19" s="58"/>
      <c r="D19" s="105" t="s">
        <v>2</v>
      </c>
      <c r="E19" s="105">
        <v>549</v>
      </c>
      <c r="F19" s="109">
        <v>1</v>
      </c>
      <c r="G19" s="120"/>
      <c r="H19" s="48">
        <f>E19*F19*ROUND(G19,2)</f>
        <v>0</v>
      </c>
    </row>
    <row r="20" spans="1:9" ht="42.75" x14ac:dyDescent="0.2">
      <c r="A20" s="52">
        <v>7</v>
      </c>
      <c r="B20" s="53" t="s">
        <v>12</v>
      </c>
      <c r="C20" s="54" t="s">
        <v>73</v>
      </c>
      <c r="D20" s="55"/>
      <c r="E20" s="56"/>
      <c r="F20" s="47"/>
      <c r="G20" s="119"/>
      <c r="H20" s="48"/>
    </row>
    <row r="21" spans="1:9" x14ac:dyDescent="0.2">
      <c r="A21" s="52"/>
      <c r="B21" s="40"/>
      <c r="C21" s="53"/>
      <c r="D21" s="56" t="s">
        <v>13</v>
      </c>
      <c r="E21" s="56">
        <v>6</v>
      </c>
      <c r="F21" s="47">
        <v>1</v>
      </c>
      <c r="G21" s="119"/>
      <c r="H21" s="48">
        <f>E21*F21*ROUND(G21,2)</f>
        <v>0</v>
      </c>
      <c r="I21" s="10"/>
    </row>
    <row r="22" spans="1:9" ht="41.25" customHeight="1" x14ac:dyDescent="0.2">
      <c r="A22" s="52">
        <v>8</v>
      </c>
      <c r="B22" s="53" t="s">
        <v>12</v>
      </c>
      <c r="C22" s="54" t="s">
        <v>74</v>
      </c>
      <c r="D22" s="55"/>
      <c r="E22" s="56"/>
      <c r="F22" s="47"/>
      <c r="G22" s="119"/>
      <c r="H22" s="48"/>
    </row>
    <row r="23" spans="1:9" s="32" customFormat="1" x14ac:dyDescent="0.2">
      <c r="A23" s="57"/>
      <c r="B23" s="58"/>
      <c r="C23" s="58"/>
      <c r="D23" s="105" t="s">
        <v>13</v>
      </c>
      <c r="E23" s="105">
        <v>5</v>
      </c>
      <c r="F23" s="109">
        <v>1</v>
      </c>
      <c r="G23" s="120"/>
      <c r="H23" s="48">
        <f>E23*F23*ROUND(G23,2)</f>
        <v>0</v>
      </c>
    </row>
    <row r="24" spans="1:9" ht="28.5" x14ac:dyDescent="0.2">
      <c r="A24" s="52">
        <v>9</v>
      </c>
      <c r="B24" s="53" t="s">
        <v>12</v>
      </c>
      <c r="C24" s="54" t="s">
        <v>75</v>
      </c>
      <c r="D24" s="55"/>
      <c r="E24" s="56"/>
      <c r="F24" s="47"/>
      <c r="G24" s="119"/>
      <c r="H24" s="48"/>
    </row>
    <row r="25" spans="1:9" x14ac:dyDescent="0.2">
      <c r="A25" s="52"/>
      <c r="B25" s="53"/>
      <c r="C25" s="53"/>
      <c r="D25" s="56" t="s">
        <v>13</v>
      </c>
      <c r="E25" s="56">
        <v>4</v>
      </c>
      <c r="F25" s="47">
        <v>1</v>
      </c>
      <c r="G25" s="119"/>
      <c r="H25" s="48">
        <f>E25*F25*ROUND(G25,2)</f>
        <v>0</v>
      </c>
    </row>
    <row r="26" spans="1:9" ht="28.5" x14ac:dyDescent="0.2">
      <c r="A26" s="52">
        <v>10</v>
      </c>
      <c r="B26" s="53" t="s">
        <v>12</v>
      </c>
      <c r="C26" s="54" t="s">
        <v>76</v>
      </c>
      <c r="D26" s="55"/>
      <c r="E26" s="56"/>
      <c r="F26" s="47"/>
      <c r="G26" s="119"/>
      <c r="H26" s="48"/>
    </row>
    <row r="27" spans="1:9" x14ac:dyDescent="0.2">
      <c r="A27" s="52"/>
      <c r="B27" s="53"/>
      <c r="C27" s="53"/>
      <c r="D27" s="56" t="s">
        <v>13</v>
      </c>
      <c r="E27" s="56">
        <v>4</v>
      </c>
      <c r="F27" s="47">
        <v>1</v>
      </c>
      <c r="G27" s="119"/>
      <c r="H27" s="48">
        <f>E27*F27*ROUND(G27,2)</f>
        <v>0</v>
      </c>
    </row>
    <row r="28" spans="1:9" ht="28.5" x14ac:dyDescent="0.2">
      <c r="A28" s="52">
        <v>11</v>
      </c>
      <c r="B28" s="53" t="s">
        <v>12</v>
      </c>
      <c r="C28" s="54" t="s">
        <v>21</v>
      </c>
      <c r="D28" s="55"/>
      <c r="E28" s="56"/>
      <c r="F28" s="47"/>
      <c r="G28" s="119"/>
      <c r="H28" s="48"/>
    </row>
    <row r="29" spans="1:9" x14ac:dyDescent="0.2">
      <c r="A29" s="52"/>
      <c r="B29" s="53"/>
      <c r="C29" s="53"/>
      <c r="D29" s="56" t="s">
        <v>13</v>
      </c>
      <c r="E29" s="56">
        <v>6</v>
      </c>
      <c r="F29" s="47">
        <v>1</v>
      </c>
      <c r="G29" s="119"/>
      <c r="H29" s="48">
        <f>E29*F29*ROUND(G29,2)</f>
        <v>0</v>
      </c>
    </row>
    <row r="30" spans="1:9" ht="28.5" x14ac:dyDescent="0.2">
      <c r="A30" s="52">
        <v>12</v>
      </c>
      <c r="B30" s="53" t="s">
        <v>12</v>
      </c>
      <c r="C30" s="54" t="s">
        <v>29</v>
      </c>
      <c r="D30" s="55"/>
      <c r="E30" s="56"/>
      <c r="F30" s="47"/>
      <c r="G30" s="119"/>
      <c r="H30" s="48"/>
    </row>
    <row r="31" spans="1:9" s="32" customFormat="1" x14ac:dyDescent="0.2">
      <c r="A31" s="57"/>
      <c r="B31" s="58"/>
      <c r="C31" s="58"/>
      <c r="D31" s="105" t="s">
        <v>13</v>
      </c>
      <c r="E31" s="105">
        <v>1</v>
      </c>
      <c r="F31" s="109">
        <v>1</v>
      </c>
      <c r="G31" s="120"/>
      <c r="H31" s="48">
        <f>E31*F31*ROUND(G31,2)</f>
        <v>0</v>
      </c>
    </row>
    <row r="32" spans="1:9" ht="42.75" x14ac:dyDescent="0.2">
      <c r="A32" s="52">
        <v>13</v>
      </c>
      <c r="B32" s="53" t="s">
        <v>12</v>
      </c>
      <c r="C32" s="54" t="s">
        <v>79</v>
      </c>
      <c r="D32" s="55"/>
      <c r="E32" s="56"/>
      <c r="F32" s="47"/>
      <c r="G32" s="119"/>
      <c r="H32" s="48"/>
    </row>
    <row r="33" spans="1:11" s="32" customFormat="1" x14ac:dyDescent="0.2">
      <c r="A33" s="57"/>
      <c r="B33" s="58"/>
      <c r="C33" s="58"/>
      <c r="D33" s="105" t="s">
        <v>13</v>
      </c>
      <c r="E33" s="105">
        <v>15</v>
      </c>
      <c r="F33" s="109">
        <v>1</v>
      </c>
      <c r="G33" s="120"/>
      <c r="H33" s="48">
        <f>E33*F33*ROUND(G33,2)</f>
        <v>0</v>
      </c>
    </row>
    <row r="34" spans="1:11" ht="29.25" customHeight="1" x14ac:dyDescent="0.2">
      <c r="A34" s="52">
        <v>14</v>
      </c>
      <c r="B34" s="53" t="s">
        <v>12</v>
      </c>
      <c r="C34" s="54" t="s">
        <v>80</v>
      </c>
      <c r="D34" s="105"/>
      <c r="E34" s="105"/>
      <c r="F34" s="109"/>
      <c r="G34" s="120"/>
      <c r="H34" s="48"/>
    </row>
    <row r="35" spans="1:11" s="32" customFormat="1" x14ac:dyDescent="0.2">
      <c r="A35" s="57"/>
      <c r="B35" s="58"/>
      <c r="C35" s="58"/>
      <c r="D35" s="105" t="s">
        <v>13</v>
      </c>
      <c r="E35" s="105">
        <v>50</v>
      </c>
      <c r="F35" s="109">
        <v>1</v>
      </c>
      <c r="G35" s="120"/>
      <c r="H35" s="48">
        <f>E35*F35*ROUND(G35,2)</f>
        <v>0</v>
      </c>
    </row>
    <row r="36" spans="1:11" s="30" customFormat="1" x14ac:dyDescent="0.2">
      <c r="A36" s="61">
        <v>15</v>
      </c>
      <c r="B36" s="53" t="s">
        <v>12</v>
      </c>
      <c r="C36" s="54" t="s">
        <v>30</v>
      </c>
      <c r="D36" s="55"/>
      <c r="E36" s="56"/>
      <c r="F36" s="48"/>
      <c r="G36" s="119"/>
      <c r="H36" s="48"/>
    </row>
    <row r="37" spans="1:11" s="30" customFormat="1" x14ac:dyDescent="0.2">
      <c r="A37" s="61"/>
      <c r="B37" s="53"/>
      <c r="C37" s="53"/>
      <c r="D37" s="56" t="s">
        <v>13</v>
      </c>
      <c r="E37" s="56">
        <v>1</v>
      </c>
      <c r="F37" s="47">
        <v>0.64</v>
      </c>
      <c r="G37" s="119"/>
      <c r="H37" s="48">
        <f>E37*F37*ROUND(G37,2)</f>
        <v>0</v>
      </c>
    </row>
    <row r="38" spans="1:11" s="32" customFormat="1" x14ac:dyDescent="0.2">
      <c r="A38" s="57"/>
      <c r="B38" s="58"/>
      <c r="C38" s="58"/>
      <c r="D38" s="105" t="s">
        <v>13</v>
      </c>
      <c r="E38" s="105">
        <v>1</v>
      </c>
      <c r="F38" s="109">
        <v>0.36</v>
      </c>
      <c r="G38" s="120"/>
      <c r="H38" s="48">
        <f>E38*F38*ROUND(G38,2)</f>
        <v>0</v>
      </c>
    </row>
    <row r="39" spans="1:11" s="32" customFormat="1" x14ac:dyDescent="0.2">
      <c r="A39" s="57"/>
      <c r="B39" s="58"/>
      <c r="C39" s="58"/>
      <c r="D39" s="59"/>
      <c r="E39" s="59"/>
      <c r="F39" s="60"/>
      <c r="G39" s="60"/>
      <c r="H39" s="48"/>
    </row>
    <row r="40" spans="1:11" x14ac:dyDescent="0.2">
      <c r="A40" s="131" t="s">
        <v>40</v>
      </c>
      <c r="B40" s="132"/>
      <c r="C40" s="132"/>
      <c r="F40" s="76"/>
      <c r="G40" s="63"/>
      <c r="H40" s="63">
        <f>H37+H29+H27+H25+H21+H18+H14+H12+H9+H6</f>
        <v>0</v>
      </c>
    </row>
    <row r="41" spans="1:11" s="32" customFormat="1" x14ac:dyDescent="0.2">
      <c r="A41" s="133" t="s">
        <v>39</v>
      </c>
      <c r="B41" s="134"/>
      <c r="C41" s="134"/>
      <c r="D41" s="59"/>
      <c r="E41" s="59"/>
      <c r="F41" s="60"/>
      <c r="G41" s="60"/>
      <c r="H41" s="110">
        <f>H38+H35+H33+H31+H23+H19+H16+H10+H7</f>
        <v>0</v>
      </c>
      <c r="I41" s="108"/>
      <c r="J41" s="108"/>
      <c r="K41" s="108"/>
    </row>
    <row r="42" spans="1:11" x14ac:dyDescent="0.2">
      <c r="A42" s="52"/>
      <c r="B42" s="52"/>
    </row>
    <row r="43" spans="1:11" x14ac:dyDescent="0.2">
      <c r="A43" s="52"/>
      <c r="B43" s="52"/>
    </row>
    <row r="44" spans="1:11" x14ac:dyDescent="0.2">
      <c r="A44" s="52"/>
      <c r="B44" s="52"/>
    </row>
    <row r="45" spans="1:11" x14ac:dyDescent="0.2">
      <c r="A45" s="52"/>
      <c r="B45" s="52"/>
    </row>
    <row r="46" spans="1:11" x14ac:dyDescent="0.2">
      <c r="A46" s="52"/>
      <c r="B46" s="52"/>
    </row>
    <row r="47" spans="1:11" x14ac:dyDescent="0.2">
      <c r="A47" s="52"/>
      <c r="B47" s="52"/>
    </row>
    <row r="48" spans="1:11" x14ac:dyDescent="0.2">
      <c r="A48" s="52"/>
      <c r="B48" s="52"/>
    </row>
    <row r="49" spans="1:2" x14ac:dyDescent="0.2">
      <c r="A49" s="52"/>
      <c r="B49" s="52"/>
    </row>
    <row r="50" spans="1:2" x14ac:dyDescent="0.2">
      <c r="A50" s="52"/>
      <c r="B50" s="52"/>
    </row>
    <row r="51" spans="1:2" x14ac:dyDescent="0.2">
      <c r="A51" s="52"/>
      <c r="B51" s="52"/>
    </row>
    <row r="52" spans="1:2" x14ac:dyDescent="0.2">
      <c r="A52" s="52"/>
      <c r="B52" s="52"/>
    </row>
    <row r="53" spans="1:2" x14ac:dyDescent="0.2">
      <c r="A53" s="52"/>
      <c r="B53" s="52"/>
    </row>
    <row r="54" spans="1:2" x14ac:dyDescent="0.2">
      <c r="A54" s="52"/>
      <c r="B54" s="52"/>
    </row>
    <row r="55" spans="1:2" x14ac:dyDescent="0.2">
      <c r="A55" s="52"/>
      <c r="B55" s="52"/>
    </row>
    <row r="56" spans="1:2" x14ac:dyDescent="0.2">
      <c r="A56" s="52"/>
      <c r="B56" s="52"/>
    </row>
    <row r="57" spans="1:2" x14ac:dyDescent="0.2">
      <c r="A57" s="52"/>
      <c r="B57" s="52"/>
    </row>
    <row r="58" spans="1:2" x14ac:dyDescent="0.2">
      <c r="A58" s="52"/>
      <c r="B58" s="52"/>
    </row>
    <row r="59" spans="1:2" x14ac:dyDescent="0.2">
      <c r="A59" s="52"/>
      <c r="B59" s="52"/>
    </row>
    <row r="60" spans="1:2" x14ac:dyDescent="0.2">
      <c r="A60" s="52"/>
      <c r="B60" s="52"/>
    </row>
    <row r="61" spans="1:2" x14ac:dyDescent="0.2">
      <c r="A61" s="52"/>
      <c r="B61" s="52"/>
    </row>
    <row r="62" spans="1:2" x14ac:dyDescent="0.2">
      <c r="A62" s="52"/>
      <c r="B62" s="52"/>
    </row>
    <row r="63" spans="1:2" x14ac:dyDescent="0.2">
      <c r="A63" s="52"/>
      <c r="B63" s="52"/>
    </row>
    <row r="64" spans="1:2" x14ac:dyDescent="0.2">
      <c r="A64" s="52"/>
      <c r="B64" s="52"/>
    </row>
    <row r="65" spans="1:2" x14ac:dyDescent="0.2">
      <c r="A65" s="52"/>
      <c r="B65" s="52"/>
    </row>
    <row r="66" spans="1:2" x14ac:dyDescent="0.2">
      <c r="A66" s="52"/>
      <c r="B66" s="52"/>
    </row>
    <row r="67" spans="1:2" x14ac:dyDescent="0.2">
      <c r="A67" s="52"/>
      <c r="B67" s="52"/>
    </row>
    <row r="68" spans="1:2" x14ac:dyDescent="0.2">
      <c r="A68" s="52"/>
      <c r="B68" s="52"/>
    </row>
    <row r="69" spans="1:2" x14ac:dyDescent="0.2">
      <c r="A69" s="52"/>
      <c r="B69" s="52"/>
    </row>
    <row r="70" spans="1:2" x14ac:dyDescent="0.2">
      <c r="A70" s="52"/>
      <c r="B70" s="52"/>
    </row>
    <row r="71" spans="1:2" x14ac:dyDescent="0.2">
      <c r="A71" s="52"/>
      <c r="B71" s="52"/>
    </row>
    <row r="72" spans="1:2" x14ac:dyDescent="0.2">
      <c r="A72" s="52"/>
      <c r="B72" s="52"/>
    </row>
    <row r="73" spans="1:2" x14ac:dyDescent="0.2">
      <c r="A73" s="52"/>
      <c r="B73" s="52"/>
    </row>
    <row r="74" spans="1:2" x14ac:dyDescent="0.2">
      <c r="A74" s="52"/>
      <c r="B74" s="52"/>
    </row>
    <row r="75" spans="1:2" x14ac:dyDescent="0.2">
      <c r="A75" s="52"/>
      <c r="B75" s="52"/>
    </row>
    <row r="76" spans="1:2" x14ac:dyDescent="0.2">
      <c r="A76" s="52"/>
      <c r="B76" s="52"/>
    </row>
    <row r="77" spans="1:2" x14ac:dyDescent="0.2">
      <c r="A77" s="52"/>
      <c r="B77" s="52"/>
    </row>
    <row r="78" spans="1:2" x14ac:dyDescent="0.2">
      <c r="A78" s="52"/>
      <c r="B78" s="52"/>
    </row>
    <row r="79" spans="1:2" x14ac:dyDescent="0.2">
      <c r="A79" s="52"/>
      <c r="B79" s="52"/>
    </row>
    <row r="80" spans="1:2" x14ac:dyDescent="0.2">
      <c r="A80" s="52"/>
      <c r="B80" s="52"/>
    </row>
    <row r="81" spans="1:2" x14ac:dyDescent="0.2">
      <c r="A81" s="52"/>
      <c r="B81" s="52"/>
    </row>
    <row r="82" spans="1:2" x14ac:dyDescent="0.2">
      <c r="A82" s="52"/>
      <c r="B82" s="52"/>
    </row>
    <row r="83" spans="1:2" x14ac:dyDescent="0.2">
      <c r="A83" s="52"/>
      <c r="B83" s="52"/>
    </row>
    <row r="84" spans="1:2" x14ac:dyDescent="0.2">
      <c r="A84" s="52"/>
      <c r="B84" s="52"/>
    </row>
    <row r="85" spans="1:2" x14ac:dyDescent="0.2">
      <c r="A85" s="52"/>
      <c r="B85" s="52"/>
    </row>
    <row r="86" spans="1:2" x14ac:dyDescent="0.2">
      <c r="A86" s="52"/>
      <c r="B86" s="52"/>
    </row>
    <row r="87" spans="1:2" x14ac:dyDescent="0.2">
      <c r="A87" s="52"/>
      <c r="B87" s="52"/>
    </row>
    <row r="88" spans="1:2" x14ac:dyDescent="0.2">
      <c r="A88" s="52"/>
      <c r="B88" s="52"/>
    </row>
    <row r="89" spans="1:2" x14ac:dyDescent="0.2">
      <c r="A89" s="52"/>
      <c r="B89" s="52"/>
    </row>
    <row r="90" spans="1:2" x14ac:dyDescent="0.2">
      <c r="A90" s="52"/>
      <c r="B90" s="52"/>
    </row>
    <row r="91" spans="1:2" x14ac:dyDescent="0.2">
      <c r="A91" s="52"/>
      <c r="B91" s="52"/>
    </row>
    <row r="92" spans="1:2" x14ac:dyDescent="0.2">
      <c r="A92" s="52"/>
      <c r="B92" s="52"/>
    </row>
    <row r="93" spans="1:2" x14ac:dyDescent="0.2">
      <c r="A93" s="52"/>
      <c r="B93" s="52"/>
    </row>
    <row r="94" spans="1:2" x14ac:dyDescent="0.2">
      <c r="A94" s="52"/>
      <c r="B94" s="52"/>
    </row>
    <row r="95" spans="1:2" x14ac:dyDescent="0.2">
      <c r="A95" s="52"/>
      <c r="B95" s="52"/>
    </row>
    <row r="96" spans="1:2" x14ac:dyDescent="0.2">
      <c r="A96" s="52"/>
      <c r="B96" s="52"/>
    </row>
    <row r="97" spans="1:2" x14ac:dyDescent="0.2">
      <c r="A97" s="52"/>
      <c r="B97" s="52"/>
    </row>
    <row r="98" spans="1:2" x14ac:dyDescent="0.2">
      <c r="A98" s="52"/>
      <c r="B98" s="52"/>
    </row>
    <row r="99" spans="1:2" x14ac:dyDescent="0.2">
      <c r="A99" s="52"/>
      <c r="B99" s="52"/>
    </row>
    <row r="100" spans="1:2" x14ac:dyDescent="0.2">
      <c r="A100" s="52"/>
      <c r="B100" s="52"/>
    </row>
    <row r="101" spans="1:2" x14ac:dyDescent="0.2">
      <c r="A101" s="52"/>
      <c r="B101" s="52"/>
    </row>
    <row r="102" spans="1:2" x14ac:dyDescent="0.2">
      <c r="A102" s="52"/>
      <c r="B102" s="52"/>
    </row>
    <row r="103" spans="1:2" x14ac:dyDescent="0.2">
      <c r="A103" s="52"/>
      <c r="B103" s="52"/>
    </row>
    <row r="104" spans="1:2" x14ac:dyDescent="0.2">
      <c r="A104" s="52"/>
      <c r="B104" s="52"/>
    </row>
    <row r="105" spans="1:2" x14ac:dyDescent="0.2">
      <c r="A105" s="52"/>
      <c r="B105" s="52"/>
    </row>
    <row r="106" spans="1:2" x14ac:dyDescent="0.2">
      <c r="A106" s="52"/>
      <c r="B106" s="52"/>
    </row>
    <row r="107" spans="1:2" x14ac:dyDescent="0.2">
      <c r="A107" s="52"/>
      <c r="B107" s="52"/>
    </row>
    <row r="108" spans="1:2" x14ac:dyDescent="0.2">
      <c r="A108" s="52"/>
      <c r="B108" s="52"/>
    </row>
    <row r="109" spans="1:2" x14ac:dyDescent="0.2">
      <c r="A109" s="52"/>
      <c r="B109" s="52"/>
    </row>
    <row r="110" spans="1:2" x14ac:dyDescent="0.2">
      <c r="A110" s="52"/>
      <c r="B110" s="52"/>
    </row>
    <row r="111" spans="1:2" x14ac:dyDescent="0.2">
      <c r="A111" s="52"/>
      <c r="B111" s="52"/>
    </row>
    <row r="112" spans="1:2" x14ac:dyDescent="0.2">
      <c r="A112" s="52"/>
      <c r="B112" s="52"/>
    </row>
    <row r="113" spans="1:2" x14ac:dyDescent="0.2">
      <c r="A113" s="52"/>
      <c r="B113" s="52"/>
    </row>
    <row r="114" spans="1:2" x14ac:dyDescent="0.2">
      <c r="A114" s="52"/>
      <c r="B114" s="52"/>
    </row>
    <row r="115" spans="1:2" x14ac:dyDescent="0.2">
      <c r="A115" s="52"/>
      <c r="B115" s="52"/>
    </row>
    <row r="116" spans="1:2" x14ac:dyDescent="0.2">
      <c r="A116" s="52"/>
      <c r="B116" s="52"/>
    </row>
    <row r="117" spans="1:2" x14ac:dyDescent="0.2">
      <c r="A117" s="52"/>
      <c r="B117" s="52"/>
    </row>
    <row r="118" spans="1:2" x14ac:dyDescent="0.2">
      <c r="A118" s="52"/>
      <c r="B118" s="52"/>
    </row>
    <row r="119" spans="1:2" x14ac:dyDescent="0.2">
      <c r="A119" s="52"/>
      <c r="B119" s="52"/>
    </row>
    <row r="120" spans="1:2" x14ac:dyDescent="0.2">
      <c r="A120" s="52"/>
      <c r="B120" s="52"/>
    </row>
    <row r="121" spans="1:2" x14ac:dyDescent="0.2">
      <c r="A121" s="52"/>
      <c r="B121" s="52"/>
    </row>
    <row r="122" spans="1:2" x14ac:dyDescent="0.2">
      <c r="A122" s="52"/>
      <c r="B122" s="52"/>
    </row>
    <row r="123" spans="1:2" x14ac:dyDescent="0.2">
      <c r="A123" s="52"/>
      <c r="B123" s="52"/>
    </row>
    <row r="124" spans="1:2" x14ac:dyDescent="0.2">
      <c r="A124" s="52"/>
      <c r="B124" s="52"/>
    </row>
    <row r="125" spans="1:2" x14ac:dyDescent="0.2">
      <c r="A125" s="52"/>
      <c r="B125" s="52"/>
    </row>
    <row r="126" spans="1:2" x14ac:dyDescent="0.2">
      <c r="A126" s="52"/>
      <c r="B126" s="52"/>
    </row>
    <row r="127" spans="1:2" x14ac:dyDescent="0.2">
      <c r="A127" s="52"/>
      <c r="B127" s="52"/>
    </row>
    <row r="128" spans="1:2" x14ac:dyDescent="0.2">
      <c r="A128" s="52"/>
      <c r="B128" s="52"/>
    </row>
    <row r="129" spans="1:2" x14ac:dyDescent="0.2">
      <c r="A129" s="52"/>
      <c r="B129" s="52"/>
    </row>
    <row r="130" spans="1:2" x14ac:dyDescent="0.2">
      <c r="A130" s="52"/>
      <c r="B130" s="52"/>
    </row>
    <row r="131" spans="1:2" x14ac:dyDescent="0.2">
      <c r="A131" s="52"/>
      <c r="B131" s="52"/>
    </row>
    <row r="132" spans="1:2" x14ac:dyDescent="0.2">
      <c r="A132" s="52"/>
      <c r="B132" s="52"/>
    </row>
    <row r="133" spans="1:2" x14ac:dyDescent="0.2">
      <c r="A133" s="52"/>
      <c r="B133" s="52"/>
    </row>
    <row r="134" spans="1:2" x14ac:dyDescent="0.2">
      <c r="A134" s="52"/>
      <c r="B134" s="52"/>
    </row>
    <row r="135" spans="1:2" x14ac:dyDescent="0.2">
      <c r="A135" s="52"/>
      <c r="B135" s="52"/>
    </row>
    <row r="136" spans="1:2" x14ac:dyDescent="0.2">
      <c r="A136" s="52"/>
      <c r="B136" s="52"/>
    </row>
    <row r="137" spans="1:2" x14ac:dyDescent="0.2">
      <c r="A137" s="52"/>
      <c r="B137" s="52"/>
    </row>
    <row r="138" spans="1:2" x14ac:dyDescent="0.2">
      <c r="A138" s="52"/>
      <c r="B138" s="52"/>
    </row>
    <row r="139" spans="1:2" x14ac:dyDescent="0.2">
      <c r="A139" s="52"/>
      <c r="B139" s="52"/>
    </row>
    <row r="140" spans="1:2" x14ac:dyDescent="0.2">
      <c r="A140" s="52"/>
      <c r="B140" s="52"/>
    </row>
    <row r="141" spans="1:2" x14ac:dyDescent="0.2">
      <c r="A141" s="52"/>
      <c r="B141" s="52"/>
    </row>
    <row r="142" spans="1:2" x14ac:dyDescent="0.2">
      <c r="A142" s="52"/>
      <c r="B142" s="52"/>
    </row>
    <row r="143" spans="1:2" x14ac:dyDescent="0.2">
      <c r="A143" s="52"/>
      <c r="B143" s="52"/>
    </row>
    <row r="144" spans="1:2" x14ac:dyDescent="0.2">
      <c r="A144" s="52"/>
      <c r="B144" s="52"/>
    </row>
    <row r="145" spans="1:2" x14ac:dyDescent="0.2">
      <c r="A145" s="52"/>
      <c r="B145" s="52"/>
    </row>
    <row r="146" spans="1:2" x14ac:dyDescent="0.2">
      <c r="A146" s="52"/>
      <c r="B146" s="52"/>
    </row>
    <row r="147" spans="1:2" x14ac:dyDescent="0.2">
      <c r="A147" s="52"/>
      <c r="B147" s="52"/>
    </row>
    <row r="148" spans="1:2" x14ac:dyDescent="0.2">
      <c r="A148" s="52"/>
      <c r="B148" s="52"/>
    </row>
    <row r="149" spans="1:2" x14ac:dyDescent="0.2">
      <c r="A149" s="52"/>
      <c r="B149" s="52"/>
    </row>
    <row r="150" spans="1:2" x14ac:dyDescent="0.2">
      <c r="A150" s="52"/>
      <c r="B150" s="52"/>
    </row>
    <row r="151" spans="1:2" x14ac:dyDescent="0.2">
      <c r="A151" s="52"/>
      <c r="B151" s="52"/>
    </row>
    <row r="152" spans="1:2" x14ac:dyDescent="0.2">
      <c r="A152" s="52"/>
      <c r="B152" s="52"/>
    </row>
    <row r="153" spans="1:2" x14ac:dyDescent="0.2">
      <c r="A153" s="52"/>
      <c r="B153" s="52"/>
    </row>
    <row r="154" spans="1:2" x14ac:dyDescent="0.2">
      <c r="A154" s="52"/>
      <c r="B154" s="52"/>
    </row>
    <row r="155" spans="1:2" x14ac:dyDescent="0.2">
      <c r="A155" s="52"/>
      <c r="B155" s="52"/>
    </row>
    <row r="156" spans="1:2" x14ac:dyDescent="0.2">
      <c r="A156" s="52"/>
      <c r="B156" s="52"/>
    </row>
    <row r="157" spans="1:2" x14ac:dyDescent="0.2">
      <c r="A157" s="52"/>
      <c r="B157" s="52"/>
    </row>
    <row r="158" spans="1:2" x14ac:dyDescent="0.2">
      <c r="A158" s="52"/>
      <c r="B158" s="52"/>
    </row>
    <row r="159" spans="1:2" x14ac:dyDescent="0.2">
      <c r="A159" s="52"/>
      <c r="B159" s="52"/>
    </row>
    <row r="160" spans="1:2" x14ac:dyDescent="0.2">
      <c r="A160" s="52"/>
      <c r="B160" s="52"/>
    </row>
    <row r="161" spans="1:2" x14ac:dyDescent="0.2">
      <c r="A161" s="52"/>
      <c r="B161" s="52"/>
    </row>
    <row r="162" spans="1:2" x14ac:dyDescent="0.2">
      <c r="A162" s="52"/>
      <c r="B162" s="52"/>
    </row>
    <row r="163" spans="1:2" x14ac:dyDescent="0.2">
      <c r="A163" s="52"/>
      <c r="B163" s="52"/>
    </row>
    <row r="164" spans="1:2" x14ac:dyDescent="0.2">
      <c r="A164" s="52"/>
      <c r="B164" s="52"/>
    </row>
    <row r="165" spans="1:2" x14ac:dyDescent="0.2">
      <c r="A165" s="52"/>
      <c r="B165" s="52"/>
    </row>
    <row r="166" spans="1:2" x14ac:dyDescent="0.2">
      <c r="A166" s="52"/>
      <c r="B166" s="52"/>
    </row>
    <row r="167" spans="1:2" x14ac:dyDescent="0.2">
      <c r="A167" s="52"/>
      <c r="B167" s="52"/>
    </row>
    <row r="168" spans="1:2" x14ac:dyDescent="0.2">
      <c r="A168" s="52"/>
      <c r="B168" s="52"/>
    </row>
    <row r="169" spans="1:2" x14ac:dyDescent="0.2">
      <c r="A169" s="52"/>
      <c r="B169" s="52"/>
    </row>
    <row r="170" spans="1:2" x14ac:dyDescent="0.2">
      <c r="A170" s="52"/>
      <c r="B170" s="52"/>
    </row>
    <row r="171" spans="1:2" x14ac:dyDescent="0.2">
      <c r="A171" s="52"/>
      <c r="B171" s="52"/>
    </row>
    <row r="172" spans="1:2" x14ac:dyDescent="0.2">
      <c r="A172" s="52"/>
      <c r="B172" s="52"/>
    </row>
    <row r="173" spans="1:2" x14ac:dyDescent="0.2">
      <c r="A173" s="52"/>
      <c r="B173" s="52"/>
    </row>
    <row r="174" spans="1:2" x14ac:dyDescent="0.2">
      <c r="A174" s="52"/>
      <c r="B174" s="52"/>
    </row>
    <row r="175" spans="1:2" x14ac:dyDescent="0.2">
      <c r="A175" s="52"/>
      <c r="B175" s="52"/>
    </row>
    <row r="176" spans="1:2" x14ac:dyDescent="0.2">
      <c r="A176" s="52"/>
      <c r="B176" s="52"/>
    </row>
    <row r="177" spans="1:2" x14ac:dyDescent="0.2">
      <c r="A177" s="52"/>
      <c r="B177" s="52"/>
    </row>
    <row r="178" spans="1:2" x14ac:dyDescent="0.2">
      <c r="A178" s="52"/>
      <c r="B178" s="52"/>
    </row>
    <row r="179" spans="1:2" x14ac:dyDescent="0.2">
      <c r="A179" s="52"/>
      <c r="B179" s="52"/>
    </row>
    <row r="180" spans="1:2" x14ac:dyDescent="0.2">
      <c r="A180" s="52"/>
      <c r="B180" s="52"/>
    </row>
    <row r="181" spans="1:2" x14ac:dyDescent="0.2">
      <c r="A181" s="52"/>
      <c r="B181" s="52"/>
    </row>
    <row r="182" spans="1:2" x14ac:dyDescent="0.2">
      <c r="A182" s="52"/>
      <c r="B182" s="52"/>
    </row>
    <row r="183" spans="1:2" x14ac:dyDescent="0.2">
      <c r="A183" s="52"/>
      <c r="B183" s="52"/>
    </row>
    <row r="184" spans="1:2" x14ac:dyDescent="0.2">
      <c r="A184" s="52"/>
      <c r="B184" s="52"/>
    </row>
    <row r="185" spans="1:2" x14ac:dyDescent="0.2">
      <c r="A185" s="52"/>
      <c r="B185" s="52"/>
    </row>
    <row r="186" spans="1:2" x14ac:dyDescent="0.2">
      <c r="A186" s="52"/>
      <c r="B186" s="52"/>
    </row>
    <row r="187" spans="1:2" x14ac:dyDescent="0.2">
      <c r="A187" s="52"/>
      <c r="B187" s="52"/>
    </row>
    <row r="188" spans="1:2" x14ac:dyDescent="0.2">
      <c r="A188" s="52"/>
      <c r="B188" s="52"/>
    </row>
    <row r="189" spans="1:2" x14ac:dyDescent="0.2">
      <c r="A189" s="52"/>
      <c r="B189" s="52"/>
    </row>
    <row r="190" spans="1:2" x14ac:dyDescent="0.2">
      <c r="A190" s="52"/>
      <c r="B190" s="52"/>
    </row>
    <row r="191" spans="1:2" x14ac:dyDescent="0.2">
      <c r="A191" s="52"/>
      <c r="B191" s="52"/>
    </row>
    <row r="192" spans="1:2" x14ac:dyDescent="0.2">
      <c r="A192" s="52"/>
      <c r="B192" s="52"/>
    </row>
    <row r="193" spans="1:2" x14ac:dyDescent="0.2">
      <c r="A193" s="52"/>
      <c r="B193" s="52"/>
    </row>
    <row r="194" spans="1:2" x14ac:dyDescent="0.2">
      <c r="A194" s="52"/>
      <c r="B194" s="52"/>
    </row>
    <row r="195" spans="1:2" x14ac:dyDescent="0.2">
      <c r="A195" s="52"/>
      <c r="B195" s="52"/>
    </row>
    <row r="196" spans="1:2" x14ac:dyDescent="0.2">
      <c r="A196" s="52"/>
      <c r="B196" s="52"/>
    </row>
    <row r="197" spans="1:2" x14ac:dyDescent="0.2">
      <c r="A197" s="52"/>
      <c r="B197" s="52"/>
    </row>
    <row r="198" spans="1:2" x14ac:dyDescent="0.2">
      <c r="A198" s="52"/>
      <c r="B198" s="52"/>
    </row>
    <row r="199" spans="1:2" x14ac:dyDescent="0.2">
      <c r="A199" s="52"/>
      <c r="B199" s="52"/>
    </row>
    <row r="200" spans="1:2" x14ac:dyDescent="0.2">
      <c r="A200" s="52"/>
      <c r="B200" s="52"/>
    </row>
    <row r="201" spans="1:2" x14ac:dyDescent="0.2">
      <c r="A201" s="52"/>
      <c r="B201" s="52"/>
    </row>
    <row r="202" spans="1:2" x14ac:dyDescent="0.2">
      <c r="A202" s="52"/>
      <c r="B202" s="52"/>
    </row>
    <row r="203" spans="1:2" x14ac:dyDescent="0.2">
      <c r="A203" s="52"/>
      <c r="B203" s="52"/>
    </row>
    <row r="204" spans="1:2" x14ac:dyDescent="0.2">
      <c r="A204" s="52"/>
      <c r="B204" s="52"/>
    </row>
    <row r="205" spans="1:2" x14ac:dyDescent="0.2">
      <c r="A205" s="52"/>
      <c r="B205" s="52"/>
    </row>
    <row r="206" spans="1:2" x14ac:dyDescent="0.2">
      <c r="A206" s="52"/>
      <c r="B206" s="52"/>
    </row>
    <row r="207" spans="1:2" x14ac:dyDescent="0.2">
      <c r="A207" s="52"/>
      <c r="B207" s="52"/>
    </row>
    <row r="208" spans="1:2" x14ac:dyDescent="0.2">
      <c r="A208" s="52"/>
      <c r="B208" s="52"/>
    </row>
    <row r="209" spans="1:2" x14ac:dyDescent="0.2">
      <c r="A209" s="52"/>
      <c r="B209" s="52"/>
    </row>
    <row r="210" spans="1:2" x14ac:dyDescent="0.2">
      <c r="A210" s="52"/>
      <c r="B210" s="52"/>
    </row>
    <row r="211" spans="1:2" x14ac:dyDescent="0.2">
      <c r="A211" s="52"/>
      <c r="B211" s="52"/>
    </row>
    <row r="212" spans="1:2" x14ac:dyDescent="0.2">
      <c r="A212" s="52"/>
      <c r="B212" s="52"/>
    </row>
    <row r="213" spans="1:2" x14ac:dyDescent="0.2">
      <c r="A213" s="52"/>
      <c r="B213" s="52"/>
    </row>
    <row r="214" spans="1:2" x14ac:dyDescent="0.2">
      <c r="A214" s="52"/>
      <c r="B214" s="52"/>
    </row>
    <row r="215" spans="1:2" x14ac:dyDescent="0.2">
      <c r="A215" s="52"/>
      <c r="B215" s="52"/>
    </row>
    <row r="216" spans="1:2" x14ac:dyDescent="0.2">
      <c r="A216" s="52"/>
      <c r="B216" s="52"/>
    </row>
    <row r="217" spans="1:2" x14ac:dyDescent="0.2">
      <c r="A217" s="52"/>
      <c r="B217" s="52"/>
    </row>
    <row r="218" spans="1:2" x14ac:dyDescent="0.2">
      <c r="A218" s="52"/>
      <c r="B218" s="52"/>
    </row>
    <row r="219" spans="1:2" x14ac:dyDescent="0.2">
      <c r="A219" s="52"/>
      <c r="B219" s="52"/>
    </row>
    <row r="220" spans="1:2" x14ac:dyDescent="0.2">
      <c r="A220" s="52"/>
      <c r="B220" s="52"/>
    </row>
    <row r="221" spans="1:2" x14ac:dyDescent="0.2">
      <c r="A221" s="52"/>
      <c r="B221" s="52"/>
    </row>
    <row r="222" spans="1:2" x14ac:dyDescent="0.2">
      <c r="A222" s="52"/>
      <c r="B222" s="52"/>
    </row>
    <row r="223" spans="1:2" x14ac:dyDescent="0.2">
      <c r="A223" s="52"/>
      <c r="B223" s="52"/>
    </row>
    <row r="224" spans="1:2" x14ac:dyDescent="0.2">
      <c r="A224" s="52"/>
      <c r="B224" s="52"/>
    </row>
    <row r="225" spans="1:2" x14ac:dyDescent="0.2">
      <c r="A225" s="52"/>
      <c r="B225" s="52"/>
    </row>
    <row r="226" spans="1:2" x14ac:dyDescent="0.2">
      <c r="A226" s="52"/>
      <c r="B226" s="52"/>
    </row>
    <row r="227" spans="1:2" x14ac:dyDescent="0.2">
      <c r="A227" s="52"/>
      <c r="B227" s="52"/>
    </row>
    <row r="228" spans="1:2" x14ac:dyDescent="0.2">
      <c r="A228" s="52"/>
      <c r="B228" s="52"/>
    </row>
    <row r="229" spans="1:2" x14ac:dyDescent="0.2">
      <c r="A229" s="52"/>
      <c r="B229" s="52"/>
    </row>
    <row r="230" spans="1:2" x14ac:dyDescent="0.2">
      <c r="A230" s="52"/>
      <c r="B230" s="52"/>
    </row>
    <row r="231" spans="1:2" x14ac:dyDescent="0.2">
      <c r="A231" s="52"/>
      <c r="B231" s="52"/>
    </row>
    <row r="232" spans="1:2" x14ac:dyDescent="0.2">
      <c r="A232" s="52"/>
      <c r="B232" s="52"/>
    </row>
    <row r="233" spans="1:2" x14ac:dyDescent="0.2">
      <c r="A233" s="52"/>
      <c r="B233" s="52"/>
    </row>
    <row r="234" spans="1:2" x14ac:dyDescent="0.2">
      <c r="A234" s="52"/>
      <c r="B234" s="52"/>
    </row>
    <row r="235" spans="1:2" x14ac:dyDescent="0.2">
      <c r="A235" s="52"/>
      <c r="B235" s="52"/>
    </row>
    <row r="236" spans="1:2" x14ac:dyDescent="0.2">
      <c r="A236" s="52"/>
      <c r="B236" s="52"/>
    </row>
    <row r="237" spans="1:2" x14ac:dyDescent="0.2">
      <c r="A237" s="52"/>
      <c r="B237" s="52"/>
    </row>
    <row r="238" spans="1:2" x14ac:dyDescent="0.2">
      <c r="A238" s="52"/>
      <c r="B238" s="52"/>
    </row>
    <row r="239" spans="1:2" x14ac:dyDescent="0.2">
      <c r="A239" s="52"/>
      <c r="B239" s="52"/>
    </row>
    <row r="240" spans="1:2" x14ac:dyDescent="0.2">
      <c r="A240" s="52"/>
      <c r="B240" s="52"/>
    </row>
    <row r="241" spans="1:2" x14ac:dyDescent="0.2">
      <c r="A241" s="52"/>
      <c r="B241" s="52"/>
    </row>
    <row r="242" spans="1:2" x14ac:dyDescent="0.2">
      <c r="A242" s="52"/>
      <c r="B242" s="52"/>
    </row>
    <row r="243" spans="1:2" x14ac:dyDescent="0.2">
      <c r="A243" s="52"/>
      <c r="B243" s="52"/>
    </row>
    <row r="244" spans="1:2" x14ac:dyDescent="0.2">
      <c r="A244" s="52"/>
      <c r="B244" s="52"/>
    </row>
    <row r="245" spans="1:2" x14ac:dyDescent="0.2">
      <c r="A245" s="52"/>
      <c r="B245" s="52"/>
    </row>
    <row r="246" spans="1:2" x14ac:dyDescent="0.2">
      <c r="A246" s="52"/>
      <c r="B246" s="52"/>
    </row>
    <row r="247" spans="1:2" x14ac:dyDescent="0.2">
      <c r="A247" s="52"/>
      <c r="B247" s="52"/>
    </row>
    <row r="248" spans="1:2" x14ac:dyDescent="0.2">
      <c r="A248" s="52"/>
      <c r="B248" s="52"/>
    </row>
    <row r="249" spans="1:2" x14ac:dyDescent="0.2">
      <c r="A249" s="52"/>
      <c r="B249" s="52"/>
    </row>
    <row r="250" spans="1:2" x14ac:dyDescent="0.2">
      <c r="A250" s="52"/>
      <c r="B250" s="52"/>
    </row>
    <row r="251" spans="1:2" x14ac:dyDescent="0.2">
      <c r="A251" s="52"/>
      <c r="B251" s="52"/>
    </row>
    <row r="252" spans="1:2" x14ac:dyDescent="0.2">
      <c r="A252" s="52"/>
      <c r="B252" s="52"/>
    </row>
    <row r="253" spans="1:2" x14ac:dyDescent="0.2">
      <c r="A253" s="52"/>
      <c r="B253" s="52"/>
    </row>
    <row r="254" spans="1:2" x14ac:dyDescent="0.2">
      <c r="A254" s="52"/>
      <c r="B254" s="52"/>
    </row>
    <row r="255" spans="1:2" x14ac:dyDescent="0.2">
      <c r="A255" s="52"/>
      <c r="B255" s="52"/>
    </row>
    <row r="256" spans="1:2" x14ac:dyDescent="0.2">
      <c r="A256" s="52"/>
      <c r="B256" s="52"/>
    </row>
    <row r="257" spans="1:2" x14ac:dyDescent="0.2">
      <c r="A257" s="52"/>
      <c r="B257" s="52"/>
    </row>
    <row r="258" spans="1:2" x14ac:dyDescent="0.2">
      <c r="A258" s="52"/>
      <c r="B258" s="52"/>
    </row>
    <row r="259" spans="1:2" x14ac:dyDescent="0.2">
      <c r="A259" s="52"/>
      <c r="B259" s="52"/>
    </row>
    <row r="260" spans="1:2" x14ac:dyDescent="0.2">
      <c r="A260" s="52"/>
      <c r="B260" s="52"/>
    </row>
    <row r="261" spans="1:2" x14ac:dyDescent="0.2">
      <c r="A261" s="52"/>
      <c r="B261" s="52"/>
    </row>
    <row r="262" spans="1:2" x14ac:dyDescent="0.2">
      <c r="A262" s="52"/>
      <c r="B262" s="52"/>
    </row>
    <row r="263" spans="1:2" x14ac:dyDescent="0.2">
      <c r="A263" s="52"/>
      <c r="B263" s="52"/>
    </row>
    <row r="264" spans="1:2" x14ac:dyDescent="0.2">
      <c r="A264" s="52"/>
      <c r="B264" s="52"/>
    </row>
    <row r="265" spans="1:2" x14ac:dyDescent="0.2">
      <c r="A265" s="52"/>
      <c r="B265" s="52"/>
    </row>
    <row r="266" spans="1:2" x14ac:dyDescent="0.2">
      <c r="A266" s="52"/>
      <c r="B266" s="52"/>
    </row>
    <row r="267" spans="1:2" x14ac:dyDescent="0.2">
      <c r="A267" s="52"/>
      <c r="B267" s="52"/>
    </row>
    <row r="268" spans="1:2" x14ac:dyDescent="0.2">
      <c r="A268" s="52"/>
      <c r="B268" s="52"/>
    </row>
    <row r="269" spans="1:2" x14ac:dyDescent="0.2">
      <c r="A269" s="52"/>
      <c r="B269" s="52"/>
    </row>
    <row r="270" spans="1:2" x14ac:dyDescent="0.2">
      <c r="A270" s="52"/>
      <c r="B270" s="52"/>
    </row>
    <row r="271" spans="1:2" x14ac:dyDescent="0.2">
      <c r="A271" s="52"/>
      <c r="B271" s="52"/>
    </row>
    <row r="272" spans="1:2" x14ac:dyDescent="0.2">
      <c r="A272" s="52"/>
      <c r="B272" s="52"/>
    </row>
    <row r="273" spans="1:2" x14ac:dyDescent="0.2">
      <c r="A273" s="52"/>
      <c r="B273" s="52"/>
    </row>
    <row r="274" spans="1:2" x14ac:dyDescent="0.2">
      <c r="A274" s="52"/>
      <c r="B274" s="52"/>
    </row>
    <row r="275" spans="1:2" x14ac:dyDescent="0.2">
      <c r="A275" s="52"/>
      <c r="B275" s="52"/>
    </row>
    <row r="276" spans="1:2" x14ac:dyDescent="0.2">
      <c r="A276" s="52"/>
      <c r="B276" s="52"/>
    </row>
    <row r="277" spans="1:2" x14ac:dyDescent="0.2">
      <c r="A277" s="52"/>
      <c r="B277" s="52"/>
    </row>
    <row r="278" spans="1:2" x14ac:dyDescent="0.2">
      <c r="A278" s="52"/>
      <c r="B278" s="52"/>
    </row>
    <row r="279" spans="1:2" x14ac:dyDescent="0.2">
      <c r="A279" s="52"/>
      <c r="B279" s="52"/>
    </row>
    <row r="280" spans="1:2" x14ac:dyDescent="0.2">
      <c r="A280" s="52"/>
      <c r="B280" s="52"/>
    </row>
    <row r="281" spans="1:2" x14ac:dyDescent="0.2">
      <c r="A281" s="52"/>
      <c r="B281" s="52"/>
    </row>
    <row r="282" spans="1:2" x14ac:dyDescent="0.2">
      <c r="A282" s="52"/>
      <c r="B282" s="52"/>
    </row>
    <row r="283" spans="1:2" x14ac:dyDescent="0.2">
      <c r="A283" s="52"/>
      <c r="B283" s="52"/>
    </row>
    <row r="284" spans="1:2" x14ac:dyDescent="0.2">
      <c r="A284" s="52"/>
      <c r="B284" s="52"/>
    </row>
    <row r="285" spans="1:2" x14ac:dyDescent="0.2">
      <c r="A285" s="52"/>
      <c r="B285" s="52"/>
    </row>
    <row r="286" spans="1:2" x14ac:dyDescent="0.2">
      <c r="A286" s="52"/>
      <c r="B286" s="52"/>
    </row>
    <row r="287" spans="1:2" x14ac:dyDescent="0.2">
      <c r="A287" s="52"/>
      <c r="B287" s="52"/>
    </row>
    <row r="288" spans="1:2" x14ac:dyDescent="0.2">
      <c r="A288" s="52"/>
      <c r="B288" s="52"/>
    </row>
    <row r="289" spans="1:2" x14ac:dyDescent="0.2">
      <c r="A289" s="52"/>
      <c r="B289" s="52"/>
    </row>
    <row r="290" spans="1:2" x14ac:dyDescent="0.2">
      <c r="A290" s="52"/>
      <c r="B290" s="52"/>
    </row>
    <row r="291" spans="1:2" x14ac:dyDescent="0.2">
      <c r="A291" s="52"/>
      <c r="B291" s="52"/>
    </row>
    <row r="292" spans="1:2" x14ac:dyDescent="0.2">
      <c r="A292" s="52"/>
      <c r="B292" s="52"/>
    </row>
    <row r="293" spans="1:2" x14ac:dyDescent="0.2">
      <c r="A293" s="52"/>
      <c r="B293" s="52"/>
    </row>
    <row r="294" spans="1:2" x14ac:dyDescent="0.2">
      <c r="A294" s="52"/>
      <c r="B294" s="52"/>
    </row>
    <row r="295" spans="1:2" x14ac:dyDescent="0.2">
      <c r="A295" s="52"/>
      <c r="B295" s="52"/>
    </row>
    <row r="296" spans="1:2" x14ac:dyDescent="0.2">
      <c r="A296" s="52"/>
      <c r="B296" s="52"/>
    </row>
    <row r="297" spans="1:2" x14ac:dyDescent="0.2">
      <c r="A297" s="52"/>
      <c r="B297" s="52"/>
    </row>
    <row r="298" spans="1:2" x14ac:dyDescent="0.2">
      <c r="A298" s="52"/>
      <c r="B298" s="52"/>
    </row>
    <row r="299" spans="1:2" x14ac:dyDescent="0.2">
      <c r="A299" s="52"/>
      <c r="B299" s="52"/>
    </row>
    <row r="300" spans="1:2" x14ac:dyDescent="0.2">
      <c r="A300" s="52"/>
      <c r="B300" s="52"/>
    </row>
    <row r="301" spans="1:2" x14ac:dyDescent="0.2">
      <c r="A301" s="52"/>
      <c r="B301" s="52"/>
    </row>
    <row r="302" spans="1:2" x14ac:dyDescent="0.2">
      <c r="A302" s="52"/>
      <c r="B302" s="52"/>
    </row>
    <row r="303" spans="1:2" x14ac:dyDescent="0.2">
      <c r="A303" s="52"/>
      <c r="B303" s="52"/>
    </row>
    <row r="304" spans="1:2" x14ac:dyDescent="0.2">
      <c r="A304" s="52"/>
      <c r="B304" s="52"/>
    </row>
    <row r="305" spans="1:2" x14ac:dyDescent="0.2">
      <c r="A305" s="52"/>
      <c r="B305" s="52"/>
    </row>
    <row r="306" spans="1:2" x14ac:dyDescent="0.2">
      <c r="A306" s="52"/>
      <c r="B306" s="52"/>
    </row>
    <row r="307" spans="1:2" x14ac:dyDescent="0.2">
      <c r="A307" s="52"/>
      <c r="B307" s="52"/>
    </row>
    <row r="308" spans="1:2" x14ac:dyDescent="0.2">
      <c r="A308" s="52"/>
      <c r="B308" s="52"/>
    </row>
    <row r="309" spans="1:2" x14ac:dyDescent="0.2">
      <c r="A309" s="52"/>
      <c r="B309" s="52"/>
    </row>
    <row r="310" spans="1:2" x14ac:dyDescent="0.2">
      <c r="A310" s="52"/>
      <c r="B310" s="52"/>
    </row>
    <row r="311" spans="1:2" x14ac:dyDescent="0.2">
      <c r="A311" s="52"/>
      <c r="B311" s="52"/>
    </row>
    <row r="312" spans="1:2" x14ac:dyDescent="0.2">
      <c r="A312" s="52"/>
      <c r="B312" s="52"/>
    </row>
    <row r="313" spans="1:2" x14ac:dyDescent="0.2">
      <c r="A313" s="52"/>
      <c r="B313" s="52"/>
    </row>
    <row r="314" spans="1:2" x14ac:dyDescent="0.2">
      <c r="A314" s="52"/>
      <c r="B314" s="52"/>
    </row>
    <row r="315" spans="1:2" x14ac:dyDescent="0.2">
      <c r="A315" s="52"/>
      <c r="B315" s="52"/>
    </row>
    <row r="316" spans="1:2" x14ac:dyDescent="0.2">
      <c r="A316" s="52"/>
      <c r="B316" s="52"/>
    </row>
    <row r="317" spans="1:2" x14ac:dyDescent="0.2">
      <c r="A317" s="52"/>
      <c r="B317" s="52"/>
    </row>
    <row r="318" spans="1:2" x14ac:dyDescent="0.2">
      <c r="A318" s="52"/>
      <c r="B318" s="52"/>
    </row>
    <row r="319" spans="1:2" x14ac:dyDescent="0.2">
      <c r="A319" s="52"/>
      <c r="B319" s="52"/>
    </row>
    <row r="320" spans="1:2" x14ac:dyDescent="0.2">
      <c r="A320" s="52"/>
      <c r="B320" s="52"/>
    </row>
    <row r="321" spans="1:2" x14ac:dyDescent="0.2">
      <c r="A321" s="52"/>
      <c r="B321" s="52"/>
    </row>
    <row r="322" spans="1:2" x14ac:dyDescent="0.2">
      <c r="A322" s="52"/>
      <c r="B322" s="52"/>
    </row>
    <row r="323" spans="1:2" x14ac:dyDescent="0.2">
      <c r="A323" s="52"/>
      <c r="B323" s="52"/>
    </row>
    <row r="324" spans="1:2" x14ac:dyDescent="0.2">
      <c r="A324" s="52"/>
      <c r="B324" s="52"/>
    </row>
    <row r="325" spans="1:2" x14ac:dyDescent="0.2">
      <c r="A325" s="52"/>
      <c r="B325" s="52"/>
    </row>
    <row r="326" spans="1:2" x14ac:dyDescent="0.2">
      <c r="A326" s="52"/>
      <c r="B326" s="52"/>
    </row>
    <row r="327" spans="1:2" x14ac:dyDescent="0.2">
      <c r="A327" s="52"/>
      <c r="B327" s="52"/>
    </row>
    <row r="328" spans="1:2" x14ac:dyDescent="0.2">
      <c r="A328" s="52"/>
      <c r="B328" s="52"/>
    </row>
    <row r="329" spans="1:2" x14ac:dyDescent="0.2">
      <c r="A329" s="52"/>
      <c r="B329" s="52"/>
    </row>
    <row r="330" spans="1:2" x14ac:dyDescent="0.2">
      <c r="A330" s="52"/>
      <c r="B330" s="52"/>
    </row>
    <row r="331" spans="1:2" x14ac:dyDescent="0.2">
      <c r="A331" s="52"/>
      <c r="B331" s="52"/>
    </row>
    <row r="332" spans="1:2" x14ac:dyDescent="0.2">
      <c r="A332" s="52"/>
      <c r="B332" s="52"/>
    </row>
    <row r="333" spans="1:2" x14ac:dyDescent="0.2">
      <c r="A333" s="52"/>
      <c r="B333" s="52"/>
    </row>
    <row r="334" spans="1:2" x14ac:dyDescent="0.2">
      <c r="A334" s="52"/>
      <c r="B334" s="52"/>
    </row>
    <row r="335" spans="1:2" x14ac:dyDescent="0.2">
      <c r="A335" s="52"/>
      <c r="B335" s="52"/>
    </row>
    <row r="336" spans="1:2" x14ac:dyDescent="0.2">
      <c r="A336" s="52"/>
      <c r="B336" s="52"/>
    </row>
    <row r="337" spans="1:2" x14ac:dyDescent="0.2">
      <c r="A337" s="52"/>
      <c r="B337" s="52"/>
    </row>
    <row r="338" spans="1:2" x14ac:dyDescent="0.2">
      <c r="A338" s="52"/>
      <c r="B338" s="52"/>
    </row>
    <row r="339" spans="1:2" x14ac:dyDescent="0.2">
      <c r="A339" s="52"/>
      <c r="B339" s="52"/>
    </row>
    <row r="340" spans="1:2" x14ac:dyDescent="0.2">
      <c r="A340" s="52"/>
      <c r="B340" s="52"/>
    </row>
    <row r="341" spans="1:2" x14ac:dyDescent="0.2">
      <c r="A341" s="52"/>
      <c r="B341" s="52"/>
    </row>
    <row r="342" spans="1:2" x14ac:dyDescent="0.2">
      <c r="A342" s="52"/>
      <c r="B342" s="52"/>
    </row>
    <row r="343" spans="1:2" x14ac:dyDescent="0.2">
      <c r="A343" s="52"/>
      <c r="B343" s="52"/>
    </row>
    <row r="344" spans="1:2" x14ac:dyDescent="0.2">
      <c r="A344" s="52"/>
      <c r="B344" s="52"/>
    </row>
    <row r="345" spans="1:2" x14ac:dyDescent="0.2">
      <c r="A345" s="52"/>
      <c r="B345" s="52"/>
    </row>
    <row r="346" spans="1:2" x14ac:dyDescent="0.2">
      <c r="A346" s="52"/>
      <c r="B346" s="52"/>
    </row>
    <row r="347" spans="1:2" x14ac:dyDescent="0.2">
      <c r="A347" s="52"/>
      <c r="B347" s="52"/>
    </row>
    <row r="348" spans="1:2" x14ac:dyDescent="0.2">
      <c r="A348" s="52"/>
      <c r="B348" s="52"/>
    </row>
    <row r="349" spans="1:2" x14ac:dyDescent="0.2">
      <c r="A349" s="52"/>
      <c r="B349" s="52"/>
    </row>
    <row r="350" spans="1:2" x14ac:dyDescent="0.2">
      <c r="A350" s="52"/>
      <c r="B350" s="52"/>
    </row>
    <row r="351" spans="1:2" x14ac:dyDescent="0.2">
      <c r="A351" s="52"/>
      <c r="B351" s="52"/>
    </row>
    <row r="352" spans="1:2" x14ac:dyDescent="0.2">
      <c r="A352" s="52"/>
      <c r="B352" s="52"/>
    </row>
    <row r="353" spans="1:2" x14ac:dyDescent="0.2">
      <c r="A353" s="52"/>
      <c r="B353" s="52"/>
    </row>
    <row r="354" spans="1:2" x14ac:dyDescent="0.2">
      <c r="A354" s="52"/>
      <c r="B354" s="52"/>
    </row>
    <row r="355" spans="1:2" x14ac:dyDescent="0.2">
      <c r="A355" s="52"/>
      <c r="B355" s="52"/>
    </row>
    <row r="356" spans="1:2" x14ac:dyDescent="0.2">
      <c r="A356" s="52"/>
      <c r="B356" s="52"/>
    </row>
    <row r="357" spans="1:2" x14ac:dyDescent="0.2">
      <c r="A357" s="52"/>
      <c r="B357" s="52"/>
    </row>
    <row r="358" spans="1:2" x14ac:dyDescent="0.2">
      <c r="A358" s="52"/>
      <c r="B358" s="52"/>
    </row>
    <row r="359" spans="1:2" x14ac:dyDescent="0.2">
      <c r="A359" s="52"/>
      <c r="B359" s="52"/>
    </row>
    <row r="360" spans="1:2" x14ac:dyDescent="0.2">
      <c r="A360" s="52"/>
      <c r="B360" s="52"/>
    </row>
    <row r="361" spans="1:2" x14ac:dyDescent="0.2">
      <c r="A361" s="52"/>
      <c r="B361" s="52"/>
    </row>
    <row r="362" spans="1:2" x14ac:dyDescent="0.2">
      <c r="A362" s="52"/>
      <c r="B362" s="52"/>
    </row>
    <row r="363" spans="1:2" x14ac:dyDescent="0.2">
      <c r="A363" s="52"/>
      <c r="B363" s="52"/>
    </row>
    <row r="364" spans="1:2" x14ac:dyDescent="0.2">
      <c r="A364" s="52"/>
      <c r="B364" s="52"/>
    </row>
    <row r="365" spans="1:2" x14ac:dyDescent="0.2">
      <c r="A365" s="52"/>
      <c r="B365" s="52"/>
    </row>
    <row r="366" spans="1:2" x14ac:dyDescent="0.2">
      <c r="A366" s="52"/>
      <c r="B366" s="52"/>
    </row>
    <row r="367" spans="1:2" x14ac:dyDescent="0.2">
      <c r="A367" s="52"/>
      <c r="B367" s="52"/>
    </row>
    <row r="368" spans="1:2" x14ac:dyDescent="0.2">
      <c r="A368" s="52"/>
      <c r="B368" s="52"/>
    </row>
    <row r="369" spans="1:2" x14ac:dyDescent="0.2">
      <c r="A369" s="52"/>
      <c r="B369" s="52"/>
    </row>
    <row r="370" spans="1:2" x14ac:dyDescent="0.2">
      <c r="A370" s="52"/>
      <c r="B370" s="52"/>
    </row>
    <row r="371" spans="1:2" x14ac:dyDescent="0.2">
      <c r="A371" s="52"/>
      <c r="B371" s="52"/>
    </row>
    <row r="372" spans="1:2" x14ac:dyDescent="0.2">
      <c r="A372" s="52"/>
      <c r="B372" s="52"/>
    </row>
    <row r="373" spans="1:2" x14ac:dyDescent="0.2">
      <c r="A373" s="52"/>
      <c r="B373" s="52"/>
    </row>
    <row r="374" spans="1:2" x14ac:dyDescent="0.2">
      <c r="A374" s="52"/>
      <c r="B374" s="52"/>
    </row>
    <row r="375" spans="1:2" x14ac:dyDescent="0.2">
      <c r="A375" s="52"/>
      <c r="B375" s="52"/>
    </row>
    <row r="376" spans="1:2" x14ac:dyDescent="0.2">
      <c r="A376" s="52"/>
      <c r="B376" s="52"/>
    </row>
    <row r="377" spans="1:2" x14ac:dyDescent="0.2">
      <c r="A377" s="52"/>
      <c r="B377" s="52"/>
    </row>
    <row r="378" spans="1:2" x14ac:dyDescent="0.2">
      <c r="A378" s="52"/>
      <c r="B378" s="52"/>
    </row>
    <row r="379" spans="1:2" x14ac:dyDescent="0.2">
      <c r="A379" s="52"/>
      <c r="B379" s="52"/>
    </row>
    <row r="380" spans="1:2" x14ac:dyDescent="0.2">
      <c r="A380" s="52"/>
      <c r="B380" s="52"/>
    </row>
    <row r="381" spans="1:2" x14ac:dyDescent="0.2">
      <c r="A381" s="52"/>
      <c r="B381" s="52"/>
    </row>
    <row r="382" spans="1:2" x14ac:dyDescent="0.2">
      <c r="A382" s="52"/>
      <c r="B382" s="52"/>
    </row>
    <row r="383" spans="1:2" x14ac:dyDescent="0.2">
      <c r="A383" s="52"/>
      <c r="B383" s="52"/>
    </row>
    <row r="384" spans="1:2" x14ac:dyDescent="0.2">
      <c r="A384" s="52"/>
      <c r="B384" s="52"/>
    </row>
    <row r="385" spans="1:2" x14ac:dyDescent="0.2">
      <c r="A385" s="52"/>
      <c r="B385" s="52"/>
    </row>
    <row r="386" spans="1:2" x14ac:dyDescent="0.2">
      <c r="A386" s="52"/>
      <c r="B386" s="52"/>
    </row>
    <row r="387" spans="1:2" x14ac:dyDescent="0.2">
      <c r="A387" s="52"/>
      <c r="B387" s="52"/>
    </row>
    <row r="388" spans="1:2" x14ac:dyDescent="0.2">
      <c r="A388" s="52"/>
      <c r="B388" s="52"/>
    </row>
    <row r="389" spans="1:2" x14ac:dyDescent="0.2">
      <c r="A389" s="52"/>
      <c r="B389" s="52"/>
    </row>
    <row r="390" spans="1:2" x14ac:dyDescent="0.2">
      <c r="A390" s="52"/>
      <c r="B390" s="52"/>
    </row>
    <row r="391" spans="1:2" x14ac:dyDescent="0.2">
      <c r="A391" s="52"/>
      <c r="B391" s="52"/>
    </row>
    <row r="392" spans="1:2" x14ac:dyDescent="0.2">
      <c r="A392" s="52"/>
      <c r="B392" s="52"/>
    </row>
    <row r="393" spans="1:2" x14ac:dyDescent="0.2">
      <c r="A393" s="52"/>
      <c r="B393" s="52"/>
    </row>
    <row r="394" spans="1:2" x14ac:dyDescent="0.2">
      <c r="A394" s="52"/>
      <c r="B394" s="52"/>
    </row>
    <row r="395" spans="1:2" x14ac:dyDescent="0.2">
      <c r="A395" s="52"/>
      <c r="B395" s="52"/>
    </row>
    <row r="396" spans="1:2" x14ac:dyDescent="0.2">
      <c r="A396" s="52"/>
      <c r="B396" s="52"/>
    </row>
    <row r="397" spans="1:2" x14ac:dyDescent="0.2">
      <c r="A397" s="52"/>
      <c r="B397" s="52"/>
    </row>
    <row r="398" spans="1:2" x14ac:dyDescent="0.2">
      <c r="A398" s="52"/>
      <c r="B398" s="52"/>
    </row>
    <row r="399" spans="1:2" x14ac:dyDescent="0.2">
      <c r="A399" s="52"/>
      <c r="B399" s="52"/>
    </row>
    <row r="400" spans="1:2" x14ac:dyDescent="0.2">
      <c r="A400" s="52"/>
      <c r="B400" s="52"/>
    </row>
    <row r="401" spans="1:2" x14ac:dyDescent="0.2">
      <c r="A401" s="52"/>
      <c r="B401" s="52"/>
    </row>
    <row r="402" spans="1:2" x14ac:dyDescent="0.2">
      <c r="A402" s="52"/>
      <c r="B402" s="52"/>
    </row>
    <row r="403" spans="1:2" x14ac:dyDescent="0.2">
      <c r="A403" s="52"/>
      <c r="B403" s="52"/>
    </row>
    <row r="404" spans="1:2" x14ac:dyDescent="0.2">
      <c r="A404" s="52"/>
      <c r="B404" s="52"/>
    </row>
    <row r="405" spans="1:2" x14ac:dyDescent="0.2">
      <c r="A405" s="52"/>
      <c r="B405" s="52"/>
    </row>
    <row r="406" spans="1:2" x14ac:dyDescent="0.2">
      <c r="A406" s="52"/>
      <c r="B406" s="52"/>
    </row>
    <row r="407" spans="1:2" x14ac:dyDescent="0.2">
      <c r="A407" s="52"/>
      <c r="B407" s="52"/>
    </row>
    <row r="408" spans="1:2" x14ac:dyDescent="0.2">
      <c r="A408" s="52"/>
      <c r="B408" s="52"/>
    </row>
    <row r="409" spans="1:2" x14ac:dyDescent="0.2">
      <c r="A409" s="52"/>
      <c r="B409" s="52"/>
    </row>
    <row r="410" spans="1:2" x14ac:dyDescent="0.2">
      <c r="A410" s="52"/>
      <c r="B410" s="52"/>
    </row>
    <row r="411" spans="1:2" x14ac:dyDescent="0.2">
      <c r="A411" s="52"/>
      <c r="B411" s="52"/>
    </row>
    <row r="412" spans="1:2" x14ac:dyDescent="0.2">
      <c r="A412" s="52"/>
      <c r="B412" s="52"/>
    </row>
    <row r="413" spans="1:2" x14ac:dyDescent="0.2">
      <c r="A413" s="52"/>
      <c r="B413" s="52"/>
    </row>
    <row r="414" spans="1:2" x14ac:dyDescent="0.2">
      <c r="A414" s="52"/>
      <c r="B414" s="52"/>
    </row>
    <row r="415" spans="1:2" x14ac:dyDescent="0.2">
      <c r="A415" s="52"/>
      <c r="B415" s="52"/>
    </row>
    <row r="416" spans="1:2" x14ac:dyDescent="0.2">
      <c r="A416" s="52"/>
      <c r="B416" s="52"/>
    </row>
    <row r="417" spans="1:2" x14ac:dyDescent="0.2">
      <c r="A417" s="52"/>
      <c r="B417" s="52"/>
    </row>
    <row r="418" spans="1:2" x14ac:dyDescent="0.2">
      <c r="A418" s="52"/>
      <c r="B418" s="52"/>
    </row>
    <row r="419" spans="1:2" x14ac:dyDescent="0.2">
      <c r="A419" s="52"/>
      <c r="B419" s="52"/>
    </row>
    <row r="420" spans="1:2" x14ac:dyDescent="0.2">
      <c r="A420" s="52"/>
      <c r="B420" s="52"/>
    </row>
    <row r="421" spans="1:2" x14ac:dyDescent="0.2">
      <c r="A421" s="52"/>
      <c r="B421" s="52"/>
    </row>
    <row r="422" spans="1:2" x14ac:dyDescent="0.2">
      <c r="A422" s="52"/>
      <c r="B422" s="52"/>
    </row>
    <row r="423" spans="1:2" x14ac:dyDescent="0.2">
      <c r="A423" s="52"/>
      <c r="B423" s="52"/>
    </row>
    <row r="424" spans="1:2" x14ac:dyDescent="0.2">
      <c r="A424" s="52"/>
      <c r="B424" s="52"/>
    </row>
    <row r="425" spans="1:2" x14ac:dyDescent="0.2">
      <c r="A425" s="52"/>
      <c r="B425" s="52"/>
    </row>
    <row r="426" spans="1:2" x14ac:dyDescent="0.2">
      <c r="A426" s="52"/>
      <c r="B426" s="52"/>
    </row>
    <row r="427" spans="1:2" x14ac:dyDescent="0.2">
      <c r="A427" s="52"/>
      <c r="B427" s="52"/>
    </row>
    <row r="428" spans="1:2" x14ac:dyDescent="0.2">
      <c r="A428" s="52"/>
      <c r="B428" s="52"/>
    </row>
    <row r="429" spans="1:2" x14ac:dyDescent="0.2">
      <c r="A429" s="52"/>
      <c r="B429" s="52"/>
    </row>
    <row r="430" spans="1:2" x14ac:dyDescent="0.2">
      <c r="A430" s="52"/>
      <c r="B430" s="52"/>
    </row>
    <row r="431" spans="1:2" x14ac:dyDescent="0.2">
      <c r="A431" s="52"/>
      <c r="B431" s="52"/>
    </row>
    <row r="432" spans="1:2" x14ac:dyDescent="0.2">
      <c r="A432" s="52"/>
      <c r="B432" s="52"/>
    </row>
    <row r="433" spans="1:2" x14ac:dyDescent="0.2">
      <c r="A433" s="52"/>
      <c r="B433" s="52"/>
    </row>
    <row r="434" spans="1:2" x14ac:dyDescent="0.2">
      <c r="A434" s="52"/>
      <c r="B434" s="52"/>
    </row>
    <row r="435" spans="1:2" x14ac:dyDescent="0.2">
      <c r="A435" s="52"/>
      <c r="B435" s="52"/>
    </row>
    <row r="436" spans="1:2" x14ac:dyDescent="0.2">
      <c r="A436" s="52"/>
      <c r="B436" s="52"/>
    </row>
    <row r="437" spans="1:2" x14ac:dyDescent="0.2">
      <c r="A437" s="52"/>
      <c r="B437" s="52"/>
    </row>
    <row r="438" spans="1:2" x14ac:dyDescent="0.2">
      <c r="A438" s="52"/>
      <c r="B438" s="52"/>
    </row>
    <row r="439" spans="1:2" x14ac:dyDescent="0.2">
      <c r="A439" s="52"/>
      <c r="B439" s="52"/>
    </row>
    <row r="440" spans="1:2" x14ac:dyDescent="0.2">
      <c r="A440" s="52"/>
      <c r="B440" s="52"/>
    </row>
    <row r="441" spans="1:2" x14ac:dyDescent="0.2">
      <c r="A441" s="52"/>
      <c r="B441" s="52"/>
    </row>
    <row r="442" spans="1:2" x14ac:dyDescent="0.2">
      <c r="A442" s="52"/>
      <c r="B442" s="52"/>
    </row>
    <row r="443" spans="1:2" x14ac:dyDescent="0.2">
      <c r="A443" s="52"/>
      <c r="B443" s="52"/>
    </row>
    <row r="444" spans="1:2" x14ac:dyDescent="0.2">
      <c r="A444" s="52"/>
      <c r="B444" s="52"/>
    </row>
    <row r="445" spans="1:2" x14ac:dyDescent="0.2">
      <c r="A445" s="52"/>
      <c r="B445" s="52"/>
    </row>
    <row r="446" spans="1:2" x14ac:dyDescent="0.2">
      <c r="A446" s="52"/>
      <c r="B446" s="52"/>
    </row>
    <row r="447" spans="1:2" x14ac:dyDescent="0.2">
      <c r="A447" s="52"/>
      <c r="B447" s="52"/>
    </row>
    <row r="448" spans="1:2" x14ac:dyDescent="0.2">
      <c r="A448" s="52"/>
      <c r="B448" s="52"/>
    </row>
    <row r="449" spans="1:2" x14ac:dyDescent="0.2">
      <c r="A449" s="52"/>
      <c r="B449" s="52"/>
    </row>
    <row r="450" spans="1:2" x14ac:dyDescent="0.2">
      <c r="A450" s="52"/>
      <c r="B450" s="52"/>
    </row>
    <row r="451" spans="1:2" x14ac:dyDescent="0.2">
      <c r="A451" s="52"/>
      <c r="B451" s="52"/>
    </row>
    <row r="452" spans="1:2" x14ac:dyDescent="0.2">
      <c r="A452" s="52"/>
      <c r="B452" s="52"/>
    </row>
    <row r="453" spans="1:2" x14ac:dyDescent="0.2">
      <c r="A453" s="52"/>
      <c r="B453" s="52"/>
    </row>
    <row r="454" spans="1:2" x14ac:dyDescent="0.2">
      <c r="A454" s="52"/>
      <c r="B454" s="52"/>
    </row>
    <row r="455" spans="1:2" x14ac:dyDescent="0.2">
      <c r="A455" s="52"/>
      <c r="B455" s="52"/>
    </row>
    <row r="456" spans="1:2" x14ac:dyDescent="0.2">
      <c r="A456" s="52"/>
      <c r="B456" s="52"/>
    </row>
    <row r="457" spans="1:2" x14ac:dyDescent="0.2">
      <c r="A457" s="52"/>
      <c r="B457" s="52"/>
    </row>
    <row r="458" spans="1:2" x14ac:dyDescent="0.2">
      <c r="A458" s="52"/>
      <c r="B458" s="52"/>
    </row>
    <row r="459" spans="1:2" x14ac:dyDescent="0.2">
      <c r="A459" s="52"/>
      <c r="B459" s="52"/>
    </row>
    <row r="460" spans="1:2" x14ac:dyDescent="0.2">
      <c r="A460" s="52"/>
      <c r="B460" s="52"/>
    </row>
    <row r="461" spans="1:2" x14ac:dyDescent="0.2">
      <c r="A461" s="52"/>
      <c r="B461" s="52"/>
    </row>
    <row r="462" spans="1:2" x14ac:dyDescent="0.2">
      <c r="A462" s="52"/>
      <c r="B462" s="52"/>
    </row>
    <row r="463" spans="1:2" x14ac:dyDescent="0.2">
      <c r="A463" s="52"/>
      <c r="B463" s="52"/>
    </row>
    <row r="464" spans="1:2" x14ac:dyDescent="0.2">
      <c r="A464" s="52"/>
      <c r="B464" s="52"/>
    </row>
    <row r="465" spans="1:2" x14ac:dyDescent="0.2">
      <c r="A465" s="52"/>
      <c r="B465" s="52"/>
    </row>
    <row r="466" spans="1:2" x14ac:dyDescent="0.2">
      <c r="A466" s="52"/>
      <c r="B466" s="52"/>
    </row>
    <row r="467" spans="1:2" x14ac:dyDescent="0.2">
      <c r="A467" s="52"/>
      <c r="B467" s="52"/>
    </row>
    <row r="468" spans="1:2" x14ac:dyDescent="0.2">
      <c r="A468" s="52"/>
      <c r="B468" s="52"/>
    </row>
    <row r="469" spans="1:2" x14ac:dyDescent="0.2">
      <c r="A469" s="52"/>
      <c r="B469" s="52"/>
    </row>
    <row r="470" spans="1:2" x14ac:dyDescent="0.2">
      <c r="A470" s="52"/>
      <c r="B470" s="52"/>
    </row>
    <row r="471" spans="1:2" x14ac:dyDescent="0.2">
      <c r="A471" s="52"/>
      <c r="B471" s="52"/>
    </row>
    <row r="472" spans="1:2" x14ac:dyDescent="0.2">
      <c r="A472" s="52"/>
      <c r="B472" s="52"/>
    </row>
    <row r="473" spans="1:2" x14ac:dyDescent="0.2">
      <c r="A473" s="52"/>
      <c r="B473" s="52"/>
    </row>
    <row r="474" spans="1:2" x14ac:dyDescent="0.2">
      <c r="A474" s="52"/>
    </row>
  </sheetData>
  <sheetProtection algorithmName="SHA-512" hashValue="x4yLevEd7bkYkZnlimBPuWbaNLITkGoEpy/+TMfLqh4/3Syu1mONo+kgawF1tGqHYWHU6vD0iht0UIdq9ELsCw==" saltValue="w9pNc5ZTyJ2FpJHFqN1WzQ==" spinCount="100000" sheet="1" objects="1" scenarios="1"/>
  <mergeCells count="3">
    <mergeCell ref="A40:C40"/>
    <mergeCell ref="A41:C41"/>
    <mergeCell ref="A2:C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9" orientation="portrait" horizontalDpi="360" verticalDpi="360" r:id="rId1"/>
  <headerFooter alignWithMargins="0">
    <oddHeader>&amp;RNG/054-2019</oddHeader>
    <oddFooter>&amp;RStran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zoomScaleNormal="100" zoomScaleSheetLayoutView="100" workbookViewId="0">
      <selection activeCell="F5" sqref="F5:F23"/>
    </sheetView>
  </sheetViews>
  <sheetFormatPr defaultRowHeight="12.75" x14ac:dyDescent="0.2"/>
  <cols>
    <col min="1" max="1" width="4.28515625" style="9" customWidth="1"/>
    <col min="2" max="2" width="7.7109375" style="9" customWidth="1"/>
    <col min="3" max="3" width="42.7109375" style="9" customWidth="1"/>
    <col min="4" max="4" width="6.7109375" style="38" customWidth="1"/>
    <col min="5" max="5" width="8.5703125" style="38" customWidth="1"/>
    <col min="6" max="6" width="12.7109375" style="38" customWidth="1"/>
    <col min="7" max="7" width="16.7109375" style="39" customWidth="1"/>
    <col min="8" max="16384" width="9.140625" style="9"/>
  </cols>
  <sheetData>
    <row r="1" spans="1:7" ht="14.25" x14ac:dyDescent="0.2">
      <c r="A1" s="50"/>
      <c r="B1" s="50"/>
      <c r="C1" s="50"/>
      <c r="D1" s="44"/>
      <c r="E1" s="44"/>
      <c r="F1" s="44"/>
      <c r="G1" s="47"/>
    </row>
    <row r="2" spans="1:7" ht="14.25" x14ac:dyDescent="0.2">
      <c r="A2" s="49" t="s">
        <v>8</v>
      </c>
      <c r="C2" s="41"/>
      <c r="D2" s="62"/>
      <c r="E2" s="44"/>
      <c r="F2" s="44"/>
      <c r="G2" s="47"/>
    </row>
    <row r="3" spans="1:7" ht="14.25" x14ac:dyDescent="0.2">
      <c r="A3" s="52"/>
      <c r="B3" s="53"/>
      <c r="C3" s="53"/>
      <c r="D3" s="44" t="s">
        <v>35</v>
      </c>
      <c r="E3" s="44" t="s">
        <v>37</v>
      </c>
      <c r="F3" s="44" t="s">
        <v>36</v>
      </c>
      <c r="G3" s="48" t="s">
        <v>38</v>
      </c>
    </row>
    <row r="4" spans="1:7" ht="72" customHeight="1" x14ac:dyDescent="0.2">
      <c r="A4" s="52">
        <v>1</v>
      </c>
      <c r="B4" s="53" t="s">
        <v>14</v>
      </c>
      <c r="C4" s="65" t="s">
        <v>51</v>
      </c>
      <c r="D4" s="72"/>
      <c r="E4" s="44"/>
      <c r="F4" s="119"/>
      <c r="G4" s="47"/>
    </row>
    <row r="5" spans="1:7" ht="14.25" x14ac:dyDescent="0.2">
      <c r="A5" s="52"/>
      <c r="B5" s="53"/>
      <c r="C5" s="53"/>
      <c r="D5" s="56" t="s">
        <v>1</v>
      </c>
      <c r="E5" s="56">
        <v>1130</v>
      </c>
      <c r="F5" s="121"/>
      <c r="G5" s="48">
        <f>E5*ROUND(F5,2)</f>
        <v>0</v>
      </c>
    </row>
    <row r="6" spans="1:7" ht="14.25" x14ac:dyDescent="0.2">
      <c r="A6" s="52"/>
      <c r="B6" s="53"/>
      <c r="C6" s="66"/>
      <c r="D6" s="105" t="s">
        <v>1</v>
      </c>
      <c r="E6" s="105">
        <v>120</v>
      </c>
      <c r="F6" s="120"/>
      <c r="G6" s="109">
        <f>E6*ROUND(F6,2)</f>
        <v>0</v>
      </c>
    </row>
    <row r="7" spans="1:7" s="30" customFormat="1" ht="42.75" x14ac:dyDescent="0.2">
      <c r="A7" s="61">
        <v>2</v>
      </c>
      <c r="B7" s="68" t="s">
        <v>25</v>
      </c>
      <c r="C7" s="65" t="s">
        <v>52</v>
      </c>
      <c r="D7" s="73"/>
      <c r="E7" s="74"/>
      <c r="F7" s="122"/>
      <c r="G7" s="47"/>
    </row>
    <row r="8" spans="1:7" s="30" customFormat="1" ht="14.25" x14ac:dyDescent="0.2">
      <c r="A8" s="61"/>
      <c r="B8" s="68"/>
      <c r="C8" s="69"/>
      <c r="D8" s="74" t="s">
        <v>1</v>
      </c>
      <c r="E8" s="74">
        <v>270</v>
      </c>
      <c r="F8" s="121"/>
      <c r="G8" s="48">
        <f>E8*ROUND(F8,2)</f>
        <v>0</v>
      </c>
    </row>
    <row r="9" spans="1:7" s="32" customFormat="1" ht="14.25" x14ac:dyDescent="0.2">
      <c r="A9" s="57"/>
      <c r="B9" s="58"/>
      <c r="C9" s="67"/>
      <c r="D9" s="105" t="s">
        <v>1</v>
      </c>
      <c r="E9" s="105">
        <v>30</v>
      </c>
      <c r="F9" s="120"/>
      <c r="G9" s="109">
        <f>E9*ROUND(F9,2)</f>
        <v>0</v>
      </c>
    </row>
    <row r="10" spans="1:7" s="30" customFormat="1" ht="28.5" x14ac:dyDescent="0.2">
      <c r="A10" s="61">
        <v>3</v>
      </c>
      <c r="B10" s="68" t="s">
        <v>25</v>
      </c>
      <c r="C10" s="65" t="s">
        <v>53</v>
      </c>
      <c r="D10" s="74"/>
      <c r="E10" s="74"/>
      <c r="F10" s="122"/>
      <c r="G10" s="47"/>
    </row>
    <row r="11" spans="1:7" s="32" customFormat="1" ht="14.25" x14ac:dyDescent="0.2">
      <c r="A11" s="57"/>
      <c r="B11" s="58"/>
      <c r="C11" s="67"/>
      <c r="D11" s="105" t="s">
        <v>1</v>
      </c>
      <c r="E11" s="105">
        <v>60</v>
      </c>
      <c r="F11" s="120"/>
      <c r="G11" s="109">
        <f>E11*ROUND(F11,2)</f>
        <v>0</v>
      </c>
    </row>
    <row r="12" spans="1:7" s="30" customFormat="1" ht="42.75" x14ac:dyDescent="0.2">
      <c r="A12" s="61">
        <v>4</v>
      </c>
      <c r="B12" s="66" t="s">
        <v>26</v>
      </c>
      <c r="C12" s="65" t="s">
        <v>54</v>
      </c>
      <c r="D12" s="74"/>
      <c r="E12" s="74"/>
      <c r="F12" s="122"/>
      <c r="G12" s="47"/>
    </row>
    <row r="13" spans="1:7" s="30" customFormat="1" ht="14.25" x14ac:dyDescent="0.2">
      <c r="A13" s="61"/>
      <c r="B13" s="66"/>
      <c r="C13" s="69"/>
      <c r="D13" s="74" t="s">
        <v>2</v>
      </c>
      <c r="E13" s="74">
        <v>5251</v>
      </c>
      <c r="F13" s="121"/>
      <c r="G13" s="48">
        <f>E13*ROUND(F13,2)</f>
        <v>0</v>
      </c>
    </row>
    <row r="14" spans="1:7" s="32" customFormat="1" ht="14.25" x14ac:dyDescent="0.2">
      <c r="A14" s="57"/>
      <c r="B14" s="58"/>
      <c r="C14" s="67"/>
      <c r="D14" s="105" t="s">
        <v>2</v>
      </c>
      <c r="E14" s="105">
        <v>1300</v>
      </c>
      <c r="F14" s="120"/>
      <c r="G14" s="109">
        <f>E14*ROUND(F14,2)</f>
        <v>0</v>
      </c>
    </row>
    <row r="15" spans="1:7" ht="42.75" x14ac:dyDescent="0.2">
      <c r="A15" s="52">
        <v>5</v>
      </c>
      <c r="B15" s="53" t="s">
        <v>18</v>
      </c>
      <c r="C15" s="65" t="s">
        <v>55</v>
      </c>
      <c r="D15" s="74"/>
      <c r="E15" s="44"/>
      <c r="F15" s="119"/>
      <c r="G15" s="47"/>
    </row>
    <row r="16" spans="1:7" ht="14.25" x14ac:dyDescent="0.2">
      <c r="A16" s="52"/>
      <c r="B16" s="53"/>
      <c r="C16" s="50"/>
      <c r="D16" s="56" t="s">
        <v>2</v>
      </c>
      <c r="E16" s="56">
        <v>5215</v>
      </c>
      <c r="F16" s="121"/>
      <c r="G16" s="48">
        <f>E16*ROUND(F16,2)</f>
        <v>0</v>
      </c>
    </row>
    <row r="17" spans="1:12" s="32" customFormat="1" ht="14.25" x14ac:dyDescent="0.2">
      <c r="A17" s="57"/>
      <c r="B17" s="58"/>
      <c r="C17" s="67"/>
      <c r="D17" s="105" t="s">
        <v>2</v>
      </c>
      <c r="E17" s="105">
        <v>2979</v>
      </c>
      <c r="F17" s="120"/>
      <c r="G17" s="109">
        <f>E17*ROUND(F17,2)</f>
        <v>0</v>
      </c>
    </row>
    <row r="18" spans="1:12" ht="42.75" x14ac:dyDescent="0.2">
      <c r="A18" s="52">
        <v>6</v>
      </c>
      <c r="B18" s="53" t="s">
        <v>15</v>
      </c>
      <c r="C18" s="65" t="s">
        <v>56</v>
      </c>
      <c r="D18" s="56"/>
      <c r="E18" s="44"/>
      <c r="F18" s="119"/>
      <c r="G18" s="47"/>
    </row>
    <row r="19" spans="1:12" ht="14.25" x14ac:dyDescent="0.2">
      <c r="A19" s="50"/>
      <c r="B19" s="50"/>
      <c r="C19" s="50"/>
      <c r="D19" s="56" t="s">
        <v>1</v>
      </c>
      <c r="E19" s="56">
        <v>15</v>
      </c>
      <c r="F19" s="121"/>
      <c r="G19" s="48">
        <f>E19*ROUND(F19,2)</f>
        <v>0</v>
      </c>
    </row>
    <row r="20" spans="1:12" s="32" customFormat="1" ht="14.25" x14ac:dyDescent="0.2">
      <c r="A20" s="57"/>
      <c r="B20" s="58"/>
      <c r="C20" s="67"/>
      <c r="D20" s="105" t="s">
        <v>1</v>
      </c>
      <c r="E20" s="105">
        <v>10</v>
      </c>
      <c r="F20" s="120"/>
      <c r="G20" s="109">
        <f>E20*ROUND(F20,2)</f>
        <v>0</v>
      </c>
    </row>
    <row r="21" spans="1:12" ht="28.5" x14ac:dyDescent="0.2">
      <c r="A21" s="52">
        <v>7</v>
      </c>
      <c r="B21" s="50" t="s">
        <v>16</v>
      </c>
      <c r="C21" s="65" t="s">
        <v>57</v>
      </c>
      <c r="D21" s="56"/>
      <c r="E21" s="56"/>
      <c r="F21" s="119"/>
      <c r="G21" s="47"/>
    </row>
    <row r="22" spans="1:12" ht="14.25" x14ac:dyDescent="0.2">
      <c r="A22" s="50"/>
      <c r="B22" s="50"/>
      <c r="C22" s="50"/>
      <c r="D22" s="56" t="s">
        <v>1</v>
      </c>
      <c r="E22" s="56">
        <v>270</v>
      </c>
      <c r="F22" s="119"/>
      <c r="G22" s="48">
        <f>E22*ROUND(F22,2)</f>
        <v>0</v>
      </c>
      <c r="H22" s="29"/>
      <c r="I22" s="14"/>
      <c r="J22" s="14"/>
      <c r="L22" s="10"/>
    </row>
    <row r="23" spans="1:12" s="32" customFormat="1" ht="14.25" x14ac:dyDescent="0.2">
      <c r="A23" s="57"/>
      <c r="B23" s="58"/>
      <c r="C23" s="67"/>
      <c r="D23" s="105" t="s">
        <v>1</v>
      </c>
      <c r="E23" s="105">
        <v>30</v>
      </c>
      <c r="F23" s="120"/>
      <c r="G23" s="109">
        <f>E23*ROUND(F23,2)</f>
        <v>0</v>
      </c>
    </row>
    <row r="24" spans="1:12" s="32" customFormat="1" ht="14.25" x14ac:dyDescent="0.2">
      <c r="A24" s="57"/>
      <c r="B24" s="58"/>
      <c r="C24" s="67"/>
      <c r="D24" s="105"/>
      <c r="E24" s="105"/>
      <c r="F24" s="107"/>
      <c r="G24" s="107"/>
    </row>
    <row r="25" spans="1:12" ht="14.25" x14ac:dyDescent="0.2">
      <c r="A25" s="71" t="s">
        <v>58</v>
      </c>
      <c r="B25" s="50"/>
      <c r="C25" s="50"/>
      <c r="D25" s="44"/>
      <c r="E25" s="62"/>
      <c r="F25" s="47"/>
      <c r="G25" s="76">
        <f>G22+G19+G16+G13+G8+G5</f>
        <v>0</v>
      </c>
    </row>
    <row r="26" spans="1:12" s="32" customFormat="1" ht="14.25" x14ac:dyDescent="0.2">
      <c r="A26" s="127" t="s">
        <v>67</v>
      </c>
      <c r="B26" s="137"/>
      <c r="C26" s="137"/>
      <c r="D26" s="59"/>
      <c r="E26" s="59"/>
      <c r="F26" s="75"/>
      <c r="G26" s="111">
        <f>G23+G20+G17+G14+G11+G9+G6</f>
        <v>0</v>
      </c>
    </row>
    <row r="27" spans="1:12" ht="14.25" x14ac:dyDescent="0.2">
      <c r="A27" s="50"/>
      <c r="B27" s="50"/>
      <c r="C27" s="50"/>
      <c r="D27" s="44"/>
      <c r="E27" s="44"/>
      <c r="F27" s="44"/>
      <c r="G27" s="47"/>
    </row>
    <row r="28" spans="1:12" ht="14.25" x14ac:dyDescent="0.2">
      <c r="A28" s="50"/>
      <c r="B28" s="50"/>
      <c r="C28" s="50"/>
      <c r="D28" s="44"/>
      <c r="E28" s="44"/>
      <c r="F28" s="44"/>
      <c r="G28" s="47"/>
    </row>
    <row r="29" spans="1:12" ht="14.25" x14ac:dyDescent="0.2">
      <c r="A29" s="50"/>
      <c r="B29" s="50"/>
      <c r="C29" s="50"/>
      <c r="D29" s="44"/>
      <c r="E29" s="44"/>
      <c r="F29" s="44"/>
      <c r="G29" s="47"/>
    </row>
    <row r="30" spans="1:12" ht="14.25" x14ac:dyDescent="0.2">
      <c r="A30" s="50"/>
      <c r="B30" s="50"/>
      <c r="C30" s="50"/>
      <c r="D30" s="44"/>
      <c r="E30" s="44"/>
      <c r="F30" s="44"/>
      <c r="G30" s="47"/>
    </row>
    <row r="31" spans="1:12" ht="14.25" x14ac:dyDescent="0.2">
      <c r="A31" s="50"/>
      <c r="B31" s="50"/>
      <c r="C31" s="50"/>
      <c r="D31" s="44"/>
      <c r="E31" s="44"/>
      <c r="F31" s="44"/>
      <c r="G31" s="47"/>
    </row>
    <row r="32" spans="1:12" ht="14.25" x14ac:dyDescent="0.2">
      <c r="A32" s="50"/>
      <c r="B32" s="50"/>
      <c r="C32" s="50"/>
      <c r="D32" s="44"/>
      <c r="E32" s="44"/>
      <c r="F32" s="44"/>
      <c r="G32" s="47"/>
    </row>
  </sheetData>
  <sheetProtection algorithmName="SHA-512" hashValue="WEtxrrH1zyjEMmU8r2SkIF6ONospDJDlVzVFn6eiyLKsScD8Vxc1mYyAjjjeT/kGyar/Rnj5b1FKvlW/sY99kw==" saltValue="1Rgwi7qgJx6+NjN9Of/V/A==" spinCount="100000" sheet="1"/>
  <mergeCells count="1">
    <mergeCell ref="A26:C2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7" orientation="portrait" horizontalDpi="360" verticalDpi="360" r:id="rId1"/>
  <headerFooter alignWithMargins="0">
    <oddHeader>&amp;RNG/054-2019</oddHeader>
    <oddFooter>&amp;RStran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4"/>
  <sheetViews>
    <sheetView topLeftCell="A19" zoomScaleNormal="100" zoomScaleSheetLayoutView="100" workbookViewId="0">
      <selection activeCell="I16" sqref="I16"/>
    </sheetView>
  </sheetViews>
  <sheetFormatPr defaultRowHeight="12.75" x14ac:dyDescent="0.2"/>
  <cols>
    <col min="1" max="1" width="4.28515625" style="9" customWidth="1"/>
    <col min="2" max="2" width="7.7109375" style="9" customWidth="1"/>
    <col min="3" max="3" width="42.7109375" style="9" customWidth="1"/>
    <col min="4" max="4" width="6.7109375" style="15" customWidth="1"/>
    <col min="5" max="5" width="8.5703125" style="9" customWidth="1"/>
    <col min="6" max="6" width="12.7109375" style="10" customWidth="1"/>
    <col min="7" max="7" width="16.7109375" style="10" customWidth="1"/>
    <col min="8" max="8" width="10.140625" style="9" bestFit="1" customWidth="1"/>
    <col min="9" max="16384" width="9.140625" style="9"/>
  </cols>
  <sheetData>
    <row r="1" spans="1:10" ht="14.25" x14ac:dyDescent="0.2">
      <c r="A1" s="41"/>
      <c r="B1" s="50"/>
      <c r="C1" s="50"/>
      <c r="D1" s="77"/>
      <c r="E1" s="50"/>
      <c r="F1" s="64"/>
      <c r="G1" s="64"/>
    </row>
    <row r="2" spans="1:10" ht="14.25" x14ac:dyDescent="0.2">
      <c r="A2" s="42" t="s">
        <v>9</v>
      </c>
      <c r="C2" s="50"/>
      <c r="D2" s="78"/>
      <c r="E2" s="50"/>
      <c r="F2" s="64"/>
      <c r="G2" s="64"/>
    </row>
    <row r="3" spans="1:10" ht="14.25" x14ac:dyDescent="0.2">
      <c r="A3" s="52"/>
      <c r="B3" s="49"/>
      <c r="C3" s="71"/>
      <c r="D3" s="78"/>
      <c r="E3" s="50"/>
      <c r="F3" s="64"/>
      <c r="G3" s="64"/>
    </row>
    <row r="4" spans="1:10" ht="14.25" x14ac:dyDescent="0.2">
      <c r="A4" s="52"/>
      <c r="B4" s="50"/>
      <c r="C4" s="50"/>
      <c r="D4" s="44" t="s">
        <v>35</v>
      </c>
      <c r="E4" s="44" t="s">
        <v>37</v>
      </c>
      <c r="F4" s="44" t="s">
        <v>36</v>
      </c>
      <c r="G4" s="48" t="s">
        <v>38</v>
      </c>
    </row>
    <row r="5" spans="1:10" ht="114.75" customHeight="1" x14ac:dyDescent="0.2">
      <c r="A5" s="52">
        <v>1</v>
      </c>
      <c r="B5" s="53" t="s">
        <v>5</v>
      </c>
      <c r="C5" s="79" t="s">
        <v>59</v>
      </c>
      <c r="D5" s="82"/>
      <c r="E5" s="44"/>
      <c r="F5" s="119"/>
      <c r="G5" s="47"/>
    </row>
    <row r="6" spans="1:10" s="32" customFormat="1" ht="14.25" x14ac:dyDescent="0.2">
      <c r="A6" s="57"/>
      <c r="B6" s="58"/>
      <c r="C6" s="67"/>
      <c r="D6" s="105" t="s">
        <v>1</v>
      </c>
      <c r="E6" s="105">
        <v>124</v>
      </c>
      <c r="F6" s="120"/>
      <c r="G6" s="109">
        <f>E6*ROUND(F6,2)</f>
        <v>0</v>
      </c>
    </row>
    <row r="7" spans="1:10" ht="99" customHeight="1" x14ac:dyDescent="0.2">
      <c r="A7" s="52">
        <v>2</v>
      </c>
      <c r="B7" s="53" t="s">
        <v>5</v>
      </c>
      <c r="C7" s="79" t="s">
        <v>60</v>
      </c>
      <c r="D7" s="82"/>
      <c r="E7" s="44"/>
      <c r="F7" s="119"/>
      <c r="G7" s="47"/>
    </row>
    <row r="8" spans="1:10" ht="14.25" x14ac:dyDescent="0.2">
      <c r="A8" s="52"/>
      <c r="B8" s="50"/>
      <c r="C8" s="53"/>
      <c r="D8" s="56" t="s">
        <v>1</v>
      </c>
      <c r="E8" s="83">
        <v>1140</v>
      </c>
      <c r="F8" s="119"/>
      <c r="G8" s="48">
        <f>E8*ROUND(F8,2)</f>
        <v>0</v>
      </c>
    </row>
    <row r="9" spans="1:10" ht="14.25" x14ac:dyDescent="0.2">
      <c r="A9" s="52"/>
      <c r="B9" s="50"/>
      <c r="C9" s="53"/>
      <c r="D9" s="105" t="s">
        <v>1</v>
      </c>
      <c r="E9" s="105">
        <v>260</v>
      </c>
      <c r="F9" s="120"/>
      <c r="G9" s="109">
        <f>ROUND((E9*F9),2)</f>
        <v>0</v>
      </c>
    </row>
    <row r="10" spans="1:10" ht="71.25" customHeight="1" x14ac:dyDescent="0.2">
      <c r="A10" s="52">
        <v>3</v>
      </c>
      <c r="B10" s="53" t="s">
        <v>12</v>
      </c>
      <c r="C10" s="79" t="s">
        <v>61</v>
      </c>
      <c r="D10" s="82"/>
      <c r="E10" s="44"/>
      <c r="F10" s="119"/>
      <c r="G10" s="47"/>
    </row>
    <row r="11" spans="1:10" ht="14.25" x14ac:dyDescent="0.2">
      <c r="A11" s="52"/>
      <c r="B11" s="50"/>
      <c r="C11" s="53"/>
      <c r="D11" s="56" t="s">
        <v>2</v>
      </c>
      <c r="E11" s="83">
        <v>5251</v>
      </c>
      <c r="F11" s="119"/>
      <c r="G11" s="48">
        <f>ROUND((E11*F11),2)</f>
        <v>0</v>
      </c>
      <c r="H11" s="17"/>
      <c r="I11" s="17"/>
      <c r="J11" s="18"/>
    </row>
    <row r="12" spans="1:10" ht="14.25" x14ac:dyDescent="0.2">
      <c r="A12" s="50"/>
      <c r="B12" s="50"/>
      <c r="C12" s="53"/>
      <c r="D12" s="105" t="s">
        <v>2</v>
      </c>
      <c r="E12" s="105">
        <v>549</v>
      </c>
      <c r="F12" s="120"/>
      <c r="G12" s="109">
        <f>ROUND((E12*F12),2)</f>
        <v>0</v>
      </c>
      <c r="H12" s="17"/>
      <c r="I12" s="17"/>
      <c r="J12" s="18"/>
    </row>
    <row r="13" spans="1:10" ht="57" x14ac:dyDescent="0.2">
      <c r="A13" s="52">
        <v>4</v>
      </c>
      <c r="B13" s="53" t="s">
        <v>20</v>
      </c>
      <c r="C13" s="79" t="s">
        <v>77</v>
      </c>
      <c r="D13" s="82"/>
      <c r="E13" s="44"/>
      <c r="F13" s="125"/>
      <c r="G13" s="44"/>
    </row>
    <row r="14" spans="1:10" ht="14.25" x14ac:dyDescent="0.2">
      <c r="A14" s="52"/>
      <c r="B14" s="53"/>
      <c r="C14" s="53"/>
      <c r="D14" s="56" t="s">
        <v>2</v>
      </c>
      <c r="E14" s="83">
        <v>5251</v>
      </c>
      <c r="F14" s="119"/>
      <c r="G14" s="48">
        <f>ROUND((E14*F14),2)</f>
        <v>0</v>
      </c>
    </row>
    <row r="15" spans="1:10" ht="14.25" x14ac:dyDescent="0.2">
      <c r="A15" s="50"/>
      <c r="B15" s="50"/>
      <c r="C15" s="50"/>
      <c r="D15" s="105" t="s">
        <v>2</v>
      </c>
      <c r="E15" s="105">
        <v>3059</v>
      </c>
      <c r="F15" s="120"/>
      <c r="G15" s="109">
        <f>ROUND((E15*F15),2)</f>
        <v>0</v>
      </c>
    </row>
    <row r="16" spans="1:10" ht="55.5" customHeight="1" x14ac:dyDescent="0.2">
      <c r="A16" s="52">
        <v>6</v>
      </c>
      <c r="B16" s="53" t="s">
        <v>17</v>
      </c>
      <c r="C16" s="79" t="s">
        <v>78</v>
      </c>
      <c r="D16" s="82"/>
      <c r="E16" s="44"/>
      <c r="F16" s="125"/>
      <c r="G16" s="44"/>
    </row>
    <row r="17" spans="1:7" ht="14.25" x14ac:dyDescent="0.2">
      <c r="A17" s="52"/>
      <c r="B17" s="50"/>
      <c r="C17" s="53"/>
      <c r="D17" s="56" t="s">
        <v>2</v>
      </c>
      <c r="E17" s="83">
        <v>5251</v>
      </c>
      <c r="F17" s="119"/>
      <c r="G17" s="48">
        <f>ROUND((E17*F17),2)</f>
        <v>0</v>
      </c>
    </row>
    <row r="18" spans="1:7" ht="14.25" x14ac:dyDescent="0.2">
      <c r="A18" s="52"/>
      <c r="B18" s="50"/>
      <c r="C18" s="50"/>
      <c r="D18" s="105" t="s">
        <v>2</v>
      </c>
      <c r="E18" s="105">
        <v>3059</v>
      </c>
      <c r="F18" s="120"/>
      <c r="G18" s="109">
        <f>ROUND((E18*F18),2)</f>
        <v>0</v>
      </c>
    </row>
    <row r="19" spans="1:7" ht="14.25" x14ac:dyDescent="0.2">
      <c r="A19" s="52"/>
      <c r="B19" s="50"/>
      <c r="C19" s="50"/>
      <c r="D19" s="105"/>
      <c r="E19" s="105"/>
      <c r="F19" s="109"/>
      <c r="G19" s="109"/>
    </row>
    <row r="20" spans="1:7" ht="14.25" x14ac:dyDescent="0.2">
      <c r="A20" s="131" t="s">
        <v>63</v>
      </c>
      <c r="B20" s="132"/>
      <c r="C20" s="132"/>
      <c r="D20" s="84"/>
      <c r="E20" s="43"/>
      <c r="F20" s="63"/>
      <c r="G20" s="76">
        <f>G8+G11+G14+G17</f>
        <v>0</v>
      </c>
    </row>
    <row r="21" spans="1:7" s="35" customFormat="1" ht="14.25" x14ac:dyDescent="0.2">
      <c r="A21" s="133" t="s">
        <v>64</v>
      </c>
      <c r="B21" s="134"/>
      <c r="C21" s="134"/>
      <c r="D21" s="112"/>
      <c r="E21" s="108"/>
      <c r="F21" s="110"/>
      <c r="G21" s="111">
        <f>G6+G9+G12+G15+G18</f>
        <v>0</v>
      </c>
    </row>
    <row r="22" spans="1:7" x14ac:dyDescent="0.2">
      <c r="A22" s="11"/>
      <c r="B22" s="6"/>
      <c r="C22" s="6"/>
    </row>
    <row r="23" spans="1:7" x14ac:dyDescent="0.2">
      <c r="A23" s="11"/>
      <c r="B23" s="6"/>
      <c r="C23" s="6"/>
    </row>
    <row r="24" spans="1:7" x14ac:dyDescent="0.2">
      <c r="A24" s="11"/>
      <c r="B24" s="6"/>
      <c r="C24" s="6"/>
      <c r="D24" s="19"/>
      <c r="G24" s="14"/>
    </row>
    <row r="25" spans="1:7" x14ac:dyDescent="0.2">
      <c r="A25" s="11"/>
      <c r="B25" s="6"/>
      <c r="C25" s="6"/>
      <c r="D25" s="19"/>
    </row>
    <row r="26" spans="1:7" x14ac:dyDescent="0.2">
      <c r="A26" s="11"/>
      <c r="B26" s="6"/>
      <c r="C26" s="6"/>
      <c r="D26" s="16"/>
    </row>
    <row r="27" spans="1:7" ht="13.5" customHeight="1" x14ac:dyDescent="0.2">
      <c r="A27" s="11"/>
      <c r="B27" s="6"/>
      <c r="C27" s="6"/>
      <c r="D27" s="16"/>
    </row>
    <row r="28" spans="1:7" x14ac:dyDescent="0.2">
      <c r="A28" s="11"/>
      <c r="B28" s="6"/>
      <c r="C28" s="6"/>
    </row>
    <row r="29" spans="1:7" x14ac:dyDescent="0.2">
      <c r="A29" s="11"/>
      <c r="B29" s="6"/>
      <c r="C29" s="6"/>
      <c r="D29" s="16"/>
    </row>
    <row r="30" spans="1:7" x14ac:dyDescent="0.2">
      <c r="A30" s="11"/>
      <c r="B30" s="6"/>
      <c r="C30" s="25"/>
      <c r="D30" s="25"/>
      <c r="E30" s="25"/>
      <c r="F30" s="25"/>
    </row>
    <row r="31" spans="1:7" x14ac:dyDescent="0.2">
      <c r="A31" s="11"/>
      <c r="B31" s="6"/>
      <c r="C31" s="20"/>
      <c r="D31" s="26"/>
      <c r="E31" s="20"/>
    </row>
    <row r="32" spans="1:7" x14ac:dyDescent="0.2">
      <c r="A32" s="11"/>
      <c r="B32" s="6"/>
      <c r="C32" s="20"/>
      <c r="D32" s="27"/>
      <c r="E32" s="20"/>
      <c r="F32" s="20"/>
    </row>
    <row r="33" spans="1:4" x14ac:dyDescent="0.2">
      <c r="A33" s="11"/>
      <c r="B33" s="6"/>
      <c r="C33" s="6"/>
    </row>
    <row r="34" spans="1:4" x14ac:dyDescent="0.2">
      <c r="A34" s="11"/>
      <c r="B34" s="6"/>
      <c r="C34" s="6"/>
    </row>
    <row r="35" spans="1:4" x14ac:dyDescent="0.2">
      <c r="A35" s="11"/>
      <c r="B35" s="6"/>
      <c r="C35" s="6"/>
      <c r="D35" s="19"/>
    </row>
    <row r="36" spans="1:4" x14ac:dyDescent="0.2">
      <c r="A36" s="11"/>
      <c r="B36" s="6"/>
      <c r="C36" s="6"/>
      <c r="D36" s="19"/>
    </row>
    <row r="37" spans="1:4" x14ac:dyDescent="0.2">
      <c r="A37" s="11"/>
      <c r="B37" s="6"/>
      <c r="C37" s="6"/>
      <c r="D37" s="19"/>
    </row>
    <row r="38" spans="1:4" x14ac:dyDescent="0.2">
      <c r="A38" s="11"/>
      <c r="B38" s="6"/>
      <c r="C38" s="6"/>
      <c r="D38" s="19"/>
    </row>
    <row r="39" spans="1:4" x14ac:dyDescent="0.2">
      <c r="A39" s="11"/>
      <c r="B39" s="6"/>
      <c r="C39" s="6"/>
      <c r="D39" s="19"/>
    </row>
    <row r="40" spans="1:4" x14ac:dyDescent="0.2">
      <c r="A40" s="11"/>
      <c r="B40" s="6"/>
      <c r="C40" s="6"/>
    </row>
    <row r="41" spans="1:4" x14ac:dyDescent="0.2">
      <c r="A41" s="11"/>
      <c r="B41" s="6"/>
      <c r="C41" s="6"/>
    </row>
    <row r="42" spans="1:4" x14ac:dyDescent="0.2">
      <c r="A42" s="11"/>
      <c r="B42" s="6"/>
      <c r="C42" s="6"/>
      <c r="D42" s="19"/>
    </row>
    <row r="43" spans="1:4" x14ac:dyDescent="0.2">
      <c r="A43" s="11"/>
      <c r="B43" s="6"/>
      <c r="C43" s="6"/>
      <c r="D43" s="19"/>
    </row>
    <row r="44" spans="1:4" x14ac:dyDescent="0.2">
      <c r="A44" s="11"/>
      <c r="B44" s="6"/>
      <c r="C44" s="6"/>
      <c r="D44" s="19"/>
    </row>
    <row r="45" spans="1:4" x14ac:dyDescent="0.2">
      <c r="A45" s="11"/>
      <c r="C45" s="6"/>
      <c r="D45" s="9"/>
    </row>
    <row r="46" spans="1:4" x14ac:dyDescent="0.2">
      <c r="A46" s="11"/>
      <c r="C46" s="6"/>
      <c r="D46" s="9"/>
    </row>
    <row r="47" spans="1:4" x14ac:dyDescent="0.2">
      <c r="C47" s="6"/>
      <c r="D47" s="13"/>
    </row>
    <row r="48" spans="1:4" x14ac:dyDescent="0.2">
      <c r="C48" s="6"/>
      <c r="D48" s="13"/>
    </row>
    <row r="49" spans="1:7" x14ac:dyDescent="0.2">
      <c r="A49" s="11"/>
    </row>
    <row r="50" spans="1:7" x14ac:dyDescent="0.2">
      <c r="A50" s="11"/>
    </row>
    <row r="51" spans="1:7" x14ac:dyDescent="0.2">
      <c r="A51" s="11"/>
    </row>
    <row r="52" spans="1:7" x14ac:dyDescent="0.2">
      <c r="A52" s="11"/>
    </row>
    <row r="53" spans="1:7" s="23" customFormat="1" x14ac:dyDescent="0.2">
      <c r="A53" s="11"/>
      <c r="B53" s="9"/>
      <c r="C53" s="9"/>
      <c r="D53" s="15"/>
      <c r="E53" s="9"/>
      <c r="F53" s="10"/>
      <c r="G53" s="10"/>
    </row>
    <row r="55" spans="1:7" x14ac:dyDescent="0.2">
      <c r="A55" s="11"/>
    </row>
    <row r="56" spans="1:7" x14ac:dyDescent="0.2">
      <c r="A56" s="11"/>
    </row>
    <row r="57" spans="1:7" x14ac:dyDescent="0.2">
      <c r="D57" s="9"/>
      <c r="F57" s="9"/>
      <c r="G57" s="9"/>
    </row>
    <row r="58" spans="1:7" x14ac:dyDescent="0.2">
      <c r="D58" s="9"/>
      <c r="F58" s="9"/>
      <c r="G58" s="9"/>
    </row>
    <row r="59" spans="1:7" x14ac:dyDescent="0.2">
      <c r="A59" s="22"/>
    </row>
    <row r="60" spans="1:7" x14ac:dyDescent="0.2">
      <c r="A60" s="11"/>
    </row>
    <row r="61" spans="1:7" x14ac:dyDescent="0.2">
      <c r="A61" s="5"/>
    </row>
    <row r="62" spans="1:7" x14ac:dyDescent="0.2">
      <c r="A62" s="5"/>
      <c r="B62" s="6"/>
      <c r="C62" s="12"/>
    </row>
    <row r="63" spans="1:7" x14ac:dyDescent="0.2">
      <c r="A63" s="5"/>
      <c r="C63" s="6"/>
    </row>
    <row r="64" spans="1:7" x14ac:dyDescent="0.2">
      <c r="C64" s="6"/>
    </row>
    <row r="65" spans="1:4" x14ac:dyDescent="0.2">
      <c r="C65" s="6"/>
      <c r="D65" s="16"/>
    </row>
    <row r="68" spans="1:4" x14ac:dyDescent="0.2">
      <c r="A68" s="5"/>
    </row>
    <row r="69" spans="1:4" x14ac:dyDescent="0.2">
      <c r="A69" s="5"/>
    </row>
    <row r="70" spans="1:4" x14ac:dyDescent="0.2">
      <c r="A70" s="5"/>
    </row>
    <row r="71" spans="1:4" x14ac:dyDescent="0.2">
      <c r="A71" s="5"/>
    </row>
    <row r="72" spans="1:4" x14ac:dyDescent="0.2">
      <c r="A72" s="5"/>
    </row>
    <row r="73" spans="1:4" x14ac:dyDescent="0.2">
      <c r="A73" s="5"/>
    </row>
    <row r="74" spans="1:4" x14ac:dyDescent="0.2">
      <c r="A74" s="5"/>
    </row>
  </sheetData>
  <sheetProtection algorithmName="SHA-512" hashValue="3lZgbQz7icQ5S3JfwsCmb4bZyRInyWHqZ6SWZ5JjK6F7M/wX5mgPGaXXymh3JK+2bcRyWErW8aeCrw4lNzxRRg==" saltValue="6Q2H3FMiZSZUMIUnJeApZA==" spinCount="100000" sheet="1"/>
  <mergeCells count="2">
    <mergeCell ref="A20:C20"/>
    <mergeCell ref="A21:C21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7" orientation="portrait" horizontalDpi="360" verticalDpi="360" r:id="rId1"/>
  <headerFooter alignWithMargins="0">
    <oddHeader>&amp;C &amp;RNG/054-2019</oddHeader>
    <oddFooter>&amp;RStran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zoomScaleNormal="100" zoomScaleSheetLayoutView="100" workbookViewId="0">
      <selection activeCell="I8" sqref="I8"/>
    </sheetView>
  </sheetViews>
  <sheetFormatPr defaultRowHeight="12.75" x14ac:dyDescent="0.2"/>
  <cols>
    <col min="1" max="1" width="4.28515625" style="9" customWidth="1"/>
    <col min="2" max="2" width="7.7109375" style="9" customWidth="1"/>
    <col min="3" max="3" width="42.7109375" style="9" customWidth="1"/>
    <col min="4" max="4" width="6.7109375" style="9" customWidth="1"/>
    <col min="5" max="5" width="8.5703125" style="9" customWidth="1"/>
    <col min="6" max="6" width="12.7109375" style="9" customWidth="1"/>
    <col min="7" max="7" width="16.7109375" style="10" customWidth="1"/>
    <col min="8" max="16384" width="9.140625" style="9"/>
  </cols>
  <sheetData>
    <row r="1" spans="1:7" ht="14.25" x14ac:dyDescent="0.2">
      <c r="A1" s="50"/>
      <c r="B1" s="50"/>
      <c r="C1" s="50"/>
      <c r="D1" s="50"/>
      <c r="E1" s="50"/>
      <c r="F1" s="50"/>
      <c r="G1" s="64"/>
    </row>
    <row r="2" spans="1:7" ht="14.25" x14ac:dyDescent="0.2">
      <c r="A2" s="42" t="s">
        <v>23</v>
      </c>
      <c r="C2" s="50"/>
      <c r="D2" s="50"/>
      <c r="E2" s="50"/>
      <c r="F2" s="50"/>
      <c r="G2" s="64"/>
    </row>
    <row r="3" spans="1:7" ht="14.25" x14ac:dyDescent="0.2">
      <c r="A3" s="40"/>
      <c r="B3" s="49"/>
      <c r="C3" s="42"/>
      <c r="D3" s="50"/>
      <c r="E3" s="50"/>
      <c r="F3" s="50"/>
      <c r="G3" s="64"/>
    </row>
    <row r="4" spans="1:7" ht="14.25" x14ac:dyDescent="0.2">
      <c r="A4" s="40"/>
      <c r="B4" s="49"/>
      <c r="C4" s="53"/>
      <c r="D4" s="44" t="s">
        <v>35</v>
      </c>
      <c r="E4" s="44" t="s">
        <v>37</v>
      </c>
      <c r="F4" s="44" t="s">
        <v>36</v>
      </c>
      <c r="G4" s="48" t="s">
        <v>38</v>
      </c>
    </row>
    <row r="5" spans="1:7" ht="65.25" customHeight="1" x14ac:dyDescent="0.2">
      <c r="A5" s="52">
        <v>1</v>
      </c>
      <c r="B5" s="81" t="s">
        <v>12</v>
      </c>
      <c r="C5" s="79" t="s">
        <v>62</v>
      </c>
      <c r="D5" s="44"/>
      <c r="E5" s="44"/>
      <c r="F5" s="125"/>
      <c r="G5" s="47"/>
    </row>
    <row r="6" spans="1:7" ht="14.25" x14ac:dyDescent="0.2">
      <c r="A6" s="50"/>
      <c r="B6" s="49"/>
      <c r="C6" s="53"/>
      <c r="D6" s="105" t="s">
        <v>0</v>
      </c>
      <c r="E6" s="123">
        <v>450</v>
      </c>
      <c r="F6" s="120"/>
      <c r="G6" s="109">
        <f>E6*ROUND(F6,2)</f>
        <v>0</v>
      </c>
    </row>
    <row r="7" spans="1:7" s="35" customFormat="1" ht="14.25" x14ac:dyDescent="0.2">
      <c r="A7" s="118" t="s">
        <v>69</v>
      </c>
      <c r="B7" s="80"/>
      <c r="C7" s="67"/>
      <c r="D7" s="124"/>
      <c r="E7" s="124"/>
      <c r="F7" s="124"/>
      <c r="G7" s="111">
        <f>G6</f>
        <v>0</v>
      </c>
    </row>
    <row r="8" spans="1:7" x14ac:dyDescent="0.2">
      <c r="C8" s="6"/>
      <c r="D8" s="13"/>
    </row>
    <row r="9" spans="1:7" x14ac:dyDescent="0.2">
      <c r="C9" s="6"/>
      <c r="D9" s="13"/>
    </row>
    <row r="10" spans="1:7" x14ac:dyDescent="0.2">
      <c r="C10" s="6"/>
      <c r="D10" s="13"/>
    </row>
    <row r="11" spans="1:7" x14ac:dyDescent="0.2">
      <c r="C11" s="6"/>
      <c r="D11" s="13"/>
    </row>
    <row r="12" spans="1:7" x14ac:dyDescent="0.2">
      <c r="C12" s="6"/>
      <c r="D12" s="13"/>
    </row>
    <row r="13" spans="1:7" x14ac:dyDescent="0.2">
      <c r="C13" s="6"/>
      <c r="D13" s="13"/>
    </row>
    <row r="14" spans="1:7" x14ac:dyDescent="0.2">
      <c r="C14" s="6"/>
      <c r="D14" s="13"/>
    </row>
    <row r="15" spans="1:7" x14ac:dyDescent="0.2">
      <c r="A15" s="11"/>
      <c r="B15" s="4"/>
      <c r="C15" s="6"/>
    </row>
    <row r="16" spans="1:7" x14ac:dyDescent="0.2">
      <c r="B16" s="2"/>
      <c r="C16" s="6"/>
    </row>
    <row r="17" spans="1:7" x14ac:dyDescent="0.2">
      <c r="B17" s="2"/>
      <c r="C17" s="6"/>
    </row>
    <row r="18" spans="1:7" x14ac:dyDescent="0.2">
      <c r="A18" s="11"/>
      <c r="C18" s="6"/>
    </row>
    <row r="19" spans="1:7" x14ac:dyDescent="0.2">
      <c r="C19" s="6"/>
      <c r="D19" s="13"/>
    </row>
    <row r="20" spans="1:7" x14ac:dyDescent="0.2">
      <c r="B20" s="2"/>
      <c r="C20" s="6"/>
      <c r="D20" s="13"/>
    </row>
    <row r="21" spans="1:7" x14ac:dyDescent="0.2">
      <c r="A21" s="11"/>
      <c r="B21" s="4"/>
      <c r="C21" s="6"/>
    </row>
    <row r="22" spans="1:7" x14ac:dyDescent="0.2">
      <c r="G22" s="9"/>
    </row>
    <row r="23" spans="1:7" x14ac:dyDescent="0.2">
      <c r="B23" s="2"/>
      <c r="C23" s="6"/>
    </row>
    <row r="24" spans="1:7" x14ac:dyDescent="0.2">
      <c r="A24" s="11"/>
      <c r="C24" s="6"/>
    </row>
    <row r="25" spans="1:7" x14ac:dyDescent="0.2">
      <c r="A25" s="11"/>
      <c r="C25" s="6"/>
    </row>
    <row r="26" spans="1:7" x14ac:dyDescent="0.2">
      <c r="A26" s="11"/>
      <c r="C26" s="6"/>
      <c r="D26" s="13"/>
    </row>
    <row r="27" spans="1:7" x14ac:dyDescent="0.2">
      <c r="A27" s="11"/>
      <c r="B27" s="2"/>
      <c r="C27" s="6"/>
      <c r="D27" s="13"/>
    </row>
    <row r="28" spans="1:7" x14ac:dyDescent="0.2">
      <c r="A28" s="11"/>
      <c r="C28" s="6"/>
    </row>
    <row r="29" spans="1:7" x14ac:dyDescent="0.2">
      <c r="A29" s="11"/>
      <c r="C29" s="6"/>
    </row>
    <row r="30" spans="1:7" x14ac:dyDescent="0.2">
      <c r="A30" s="11"/>
      <c r="C30" s="6"/>
    </row>
    <row r="31" spans="1:7" x14ac:dyDescent="0.2">
      <c r="A31" s="11"/>
      <c r="C31" s="6"/>
    </row>
    <row r="32" spans="1:7" x14ac:dyDescent="0.2">
      <c r="A32" s="11"/>
      <c r="C32" s="6"/>
    </row>
    <row r="33" spans="1:7" x14ac:dyDescent="0.2">
      <c r="C33" s="6"/>
      <c r="D33" s="13"/>
    </row>
    <row r="34" spans="1:7" x14ac:dyDescent="0.2">
      <c r="C34" s="6"/>
      <c r="D34" s="13"/>
    </row>
    <row r="35" spans="1:7" x14ac:dyDescent="0.2">
      <c r="A35" s="11"/>
      <c r="C35" s="6"/>
    </row>
    <row r="36" spans="1:7" x14ac:dyDescent="0.2">
      <c r="A36" s="11"/>
      <c r="C36" s="6"/>
    </row>
    <row r="37" spans="1:7" x14ac:dyDescent="0.2">
      <c r="A37" s="11"/>
      <c r="C37" s="6"/>
    </row>
    <row r="38" spans="1:7" x14ac:dyDescent="0.2">
      <c r="A38" s="11"/>
      <c r="C38" s="6"/>
    </row>
    <row r="39" spans="1:7" x14ac:dyDescent="0.2">
      <c r="C39" s="6"/>
    </row>
    <row r="40" spans="1:7" x14ac:dyDescent="0.2">
      <c r="C40" s="6"/>
      <c r="D40" s="13"/>
    </row>
    <row r="41" spans="1:7" x14ac:dyDescent="0.2">
      <c r="C41" s="6"/>
      <c r="D41" s="13"/>
    </row>
    <row r="42" spans="1:7" x14ac:dyDescent="0.2">
      <c r="A42" s="11"/>
      <c r="C42" s="6"/>
      <c r="D42" s="13"/>
    </row>
    <row r="43" spans="1:7" x14ac:dyDescent="0.2">
      <c r="C43" s="6"/>
      <c r="D43" s="13"/>
    </row>
    <row r="44" spans="1:7" x14ac:dyDescent="0.2">
      <c r="C44" s="6"/>
      <c r="D44" s="13"/>
    </row>
    <row r="45" spans="1:7" x14ac:dyDescent="0.2">
      <c r="A45" s="11"/>
      <c r="C45" s="6"/>
      <c r="D45" s="13"/>
    </row>
    <row r="46" spans="1:7" x14ac:dyDescent="0.2">
      <c r="A46" s="23"/>
      <c r="G46" s="9"/>
    </row>
  </sheetData>
  <sheetProtection algorithmName="SHA-512" hashValue="MgyEUhkiOuzwG4b2/+BdkeHyYzXssacauSExZZpiHSXpTGvjBL3leUE08fVBDIuZJRl/bTdZf5/SEAhOZrrt8Q==" saltValue="cbeqGSYreH3JqTt9eqCLdA==" spinCount="100000" sheet="1"/>
  <phoneticPr fontId="0" type="noConversion"/>
  <pageMargins left="0.78740157480314965" right="0.78740157480314965" top="0.78740157480314965" bottom="0.78740157480314965" header="0.51181102362204722" footer="0.51181102362204722"/>
  <pageSetup paperSize="9" scale="87" orientation="portrait" horizontalDpi="360" verticalDpi="360" r:id="rId1"/>
  <headerFooter alignWithMargins="0">
    <oddHeader>&amp;C
&amp;RNG/054-2019</oddHeader>
    <oddFooter>&amp;RStran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REKAP.</vt:lpstr>
      <vt:lpstr>I PDD</vt:lpstr>
      <vt:lpstr>II ZEM.DELA</vt:lpstr>
      <vt:lpstr>III VOZ.KON.</vt:lpstr>
      <vt:lpstr>VI OPREMA</vt:lpstr>
      <vt:lpstr>'I PDD'!Print_Area</vt:lpstr>
      <vt:lpstr>'II ZEM.DELA'!Print_Area</vt:lpstr>
      <vt:lpstr>'III VOZ.KON.'!Print_Area</vt:lpstr>
      <vt:lpstr>REKAP.!Print_Area</vt:lpstr>
      <vt:lpstr>'VI OPREMA'!Print_Area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{OLA DOBRAVLJE</dc:title>
  <dc:subject>ZU PREDRA:UN</dc:subject>
  <dc:creator>OSIVNIK MLADEN</dc:creator>
  <cp:lastModifiedBy>Hrovat Katarina</cp:lastModifiedBy>
  <cp:lastPrinted>2021-07-20T06:37:27Z</cp:lastPrinted>
  <dcterms:created xsi:type="dcterms:W3CDTF">1999-06-12T11:12:08Z</dcterms:created>
  <dcterms:modified xsi:type="dcterms:W3CDTF">2021-08-13T08:10:47Z</dcterms:modified>
</cp:coreProperties>
</file>