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C:\Users\omanovics\AppData\Local\Microsoft\Windows\INetCache\Content.Outlook\62Z7GHPF\"/>
    </mc:Choice>
  </mc:AlternateContent>
  <xr:revisionPtr revIDLastSave="0" documentId="13_ncr:1_{D16EC8AD-E7FA-46D4-A494-A28F337230E4}" xr6:coauthVersionLast="47" xr6:coauthVersionMax="47" xr10:uidLastSave="{00000000-0000-0000-0000-000000000000}"/>
  <bookViews>
    <workbookView xWindow="-108" yWindow="-108" windowWidth="30936" windowHeight="16776" xr2:uid="{00000000-000D-0000-FFFF-FFFF00000000}"/>
  </bookViews>
  <sheets>
    <sheet name="REKAPITULACIJA" sheetId="2" r:id="rId1"/>
    <sheet name="SPLOŠNO" sheetId="4" r:id="rId2"/>
    <sheet name="KROVSKO KLEPARSKA DELA" sheetId="5" r:id="rId3"/>
  </sheets>
  <definedNames>
    <definedName name="_xlnm.Print_Area" localSheetId="0">REKAPITULACIJA!$A$1:$G$37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5" l="1"/>
  <c r="F21" i="5"/>
  <c r="F23" i="5"/>
  <c r="F25" i="5"/>
  <c r="F27" i="5"/>
  <c r="F29" i="5"/>
  <c r="F31" i="5"/>
  <c r="F47" i="5"/>
  <c r="F45" i="5"/>
  <c r="F43" i="5"/>
  <c r="F41" i="5"/>
  <c r="F39" i="5"/>
  <c r="F33" i="5"/>
  <c r="E49" i="5" l="1"/>
  <c r="F49" i="5" s="1"/>
  <c r="F51" i="5" s="1"/>
  <c r="D18" i="2" s="1"/>
  <c r="F37" i="5"/>
  <c r="F35" i="5"/>
  <c r="D20" i="2" l="1"/>
  <c r="D22" i="2" s="1"/>
</calcChain>
</file>

<file path=xl/sharedStrings.xml><?xml version="1.0" encoding="utf-8"?>
<sst xmlns="http://schemas.openxmlformats.org/spreadsheetml/2006/main" count="79" uniqueCount="68">
  <si>
    <t>Skupaj z DDV</t>
  </si>
  <si>
    <t>Vrednost DDV 22% :</t>
  </si>
  <si>
    <t>Skupaj brez DDV</t>
  </si>
  <si>
    <t>SKUPNA REKAPITULACIJA DEL</t>
  </si>
  <si>
    <t>MAJ 2026</t>
  </si>
  <si>
    <t>DATUM :</t>
  </si>
  <si>
    <t>6000 KOPER</t>
  </si>
  <si>
    <t>VOJKOVO NABREŽJE</t>
  </si>
  <si>
    <t>LUKA KOPER D.D.</t>
  </si>
  <si>
    <t>INVESTITOR :</t>
  </si>
  <si>
    <t>VZDRŽEVALNA DELA</t>
  </si>
  <si>
    <t>VRSTA GRADNJE :</t>
  </si>
  <si>
    <t xml:space="preserve"> 
</t>
  </si>
  <si>
    <t>Zamenjava strešne kritine Avtoservis-AZBEST</t>
  </si>
  <si>
    <t>OBJEKT :</t>
  </si>
  <si>
    <t>POPIS DEL</t>
  </si>
  <si>
    <t>začasne in stalne deponije in pripadajoči transporti,</t>
  </si>
  <si>
    <t>zavarovanja gradbišča,</t>
  </si>
  <si>
    <t>V enotnih cenah morajo biti zajeti tudi naslednji stroški:</t>
  </si>
  <si>
    <t>Izvajalec del je pred oddajo ponudbe dolžan preveriti ustreznost popisov in izmer del, glede na vse projekte in stanje na terenu. V primeru odstopanj, je le-te dolžan zajeti: ločeno ali kot razna dela.</t>
  </si>
  <si>
    <t>Za vse vgrajene materiale mora izvajalec del predložiti dokumentacijo (izjave, certifikati, meritve....)</t>
  </si>
  <si>
    <t>Izvajalec del mora pri izdelavi ponudbe in pri izvajanju del upoštevati vsa spločna določila in zakonodajo veljavno v RS. Dela je potrebno izvajati po določilih veljavnih tehničnih predpisih za izvajanje. Vsi materiali za vgradnjo morajo biti ustrezno certificirani skladno z zakonom o gradbenih proizvodih in morajo ustrezati merodajnim standardom SIST in EN.</t>
  </si>
  <si>
    <t xml:space="preserve">Splošne zahteve in določila </t>
  </si>
  <si>
    <t>sortiranje odpadkov na gradbišču (gradbiščni odpadki in odpadki od rušenja), stroški nakladanja, odvoza na registrirano stalno deponijo ter plačilo stroškov deponije in taks (NAROČNIKU SE DOSTAVI EVIDENČNE LISTE)</t>
  </si>
  <si>
    <t>- ureditev dostopnih poti</t>
  </si>
  <si>
    <t xml:space="preserve">
Zamenjava kritine AVTOSERVIS      </t>
  </si>
  <si>
    <t>Dela je treba izvajati po določilih veljavnih tehničnih predpisov in zakonodajo, obračun se vrši na enoto mere in skladno z normativi.Posebej je potrebno upoštevati pravilnik o pogojih pod katerimi se lahko pr rekonstrukciji ali odstranitvi objektov in pri vzdrževalnih delih na objektih,instalacijah ali napravah odstranjujejo materiali,ki vsebujejo azbest(ULRS72/01) ter Uredbo o ravnanju z odpadki, ki vsebujejo azbest (UL RS št. 34/08).</t>
  </si>
  <si>
    <t>Material za dela mora po kvaliteti ustrezati določilom veljavnih normativov in standardom ter zakonodaji.</t>
  </si>
  <si>
    <t>Pri izvedbi je potrebno upoštevati tudi navodila, pogoje in podatke proizvajalca krovnega materjala, ki je uporabljen pri predmetnem objektu.</t>
  </si>
  <si>
    <t>V ceni za enoto je potrebno upoštevati, poleg del, opisanih v posamezni postavki še:</t>
  </si>
  <si>
    <t xml:space="preserve"> - snemanje potrebnih izmer na objektu;</t>
  </si>
  <si>
    <t xml:space="preserve"> - morebitne lovilne odre, avtodvigala ipd.</t>
  </si>
  <si>
    <t xml:space="preserve"> - pregled pripravljenih podlog in fino čiščenje pred pričetkom dela;</t>
  </si>
  <si>
    <t xml:space="preserve"> - dobavo osnovnega, pritrdilnega in pomožnega materjala, z vsemi transportnimi in manipulativnimi stroški;</t>
  </si>
  <si>
    <t xml:space="preserve"> - prevoz izdelkov in materjala na objekt, z nakladanjem, razkladanjem, skladiščenjem in prenosi do mesta vgradnje</t>
  </si>
  <si>
    <t xml:space="preserve"> - čiščenje izdelkov po končanem delu in podobno;</t>
  </si>
  <si>
    <t xml:space="preserve"> - vsa dela in ukrepe po določilih zakona o varstvu pri delu.</t>
  </si>
  <si>
    <t>m2</t>
  </si>
  <si>
    <t>m1</t>
  </si>
  <si>
    <t>Demontaža obstoječih strelovodne instalacije komplet z vsemi vetikalnimi in horizontalnimi prenosti, nakladanjem in odvozom na trajno deponijo s plačilom takse.</t>
  </si>
  <si>
    <t>kos</t>
  </si>
  <si>
    <t>SKUPAJ KROVSKO KLEPARSKA DELA</t>
  </si>
  <si>
    <t>EM</t>
  </si>
  <si>
    <t>ZNESEK</t>
  </si>
  <si>
    <t>Cena 
na EM</t>
  </si>
  <si>
    <t>Količina</t>
  </si>
  <si>
    <t>Demontaža obstoječih dotrajanih kleparskih izdelkov: obrob, odtočnik cevi, žlot,slemenjaka, obrob dimnikov in prezračevalnih naprav ipd. komplet z vsemi vetikalnimi in horizontalnimi prenosti, nakladanjem in odvozom na trajno deponijo s plačilom takse.</t>
  </si>
  <si>
    <t xml:space="preserve">Demontaža dotrajanih tramičev-podloga kritine, horizontalni ni vetikalni prenos, nakladanje in odvoz na trajno deponijo s plačilom takse. </t>
  </si>
  <si>
    <t>m3</t>
  </si>
  <si>
    <t xml:space="preserve">Dobava in montaža nove trapezne kritine sestavljenih iz samonosilnih izolacijskih plošč z obojestranskim kovinskim oplaščanjem v barvi RAL 9002/9002(zunaj-noter). Kritina mora biti odporna na leteči ogenj B-ROOFF•Odziv na ogenj Debelina jedra 100 mm. Kot naprimer Kingspan- Quadcore sistemi KS1000RW. Zaradi visokih temperatur in visoke vlažnosti je potrebna amestitev za difuzijo odpornega tesnilnega traku v vzdolžni spoj.  V ceni zajeti vse verikalne in horizontalne transporte pritrdilni material vse komplet.
Profil: Trapez/minibox 25mm(T/Q)
 </t>
  </si>
  <si>
    <t xml:space="preserve">Dobava in montaža kvadratnega ALU žleba r.š. 70 cm.Vse komplet z vsem pomožnim in tesnilnim materialom, z vertikalnimi in horizontalnimi transporti. </t>
  </si>
  <si>
    <r>
      <t xml:space="preserve">Obračun del se vrši v po sistemu </t>
    </r>
    <r>
      <rPr>
        <b/>
        <sz val="11"/>
        <color theme="1"/>
        <rFont val="Tahoma"/>
        <family val="2"/>
        <charset val="238"/>
      </rPr>
      <t xml:space="preserve">»ključ v roke« </t>
    </r>
    <r>
      <rPr>
        <sz val="11"/>
        <color theme="1"/>
        <rFont val="Tahoma"/>
        <family val="2"/>
        <charset val="238"/>
      </rPr>
      <t>in mora vsebovati vse stroške, popuste, rabate.</t>
    </r>
  </si>
  <si>
    <r>
      <t>Odstranitev obstoječe valovite kritine</t>
    </r>
    <r>
      <rPr>
        <b/>
        <sz val="11"/>
        <color theme="1"/>
        <rFont val="Tahoma"/>
        <family val="2"/>
        <charset val="238"/>
      </rPr>
      <t xml:space="preserve"> iz azbestno-cementnih plošč(salonitke).</t>
    </r>
    <r>
      <rPr>
        <sz val="11"/>
        <color theme="1"/>
        <rFont val="Tahoma"/>
        <family val="2"/>
        <charset val="238"/>
      </rPr>
      <t xml:space="preserve"> Pri odstranitvi posebej paziti na ravnanje z gradbenimi odpadki ki vsebujejo azbest. Dela ahko opravlja le zato usposobljeni zvajalec z ustreznim potrdilom oziroma okoljevarstvenim dovoljenjem za odstranjevanje azbesta. Pri izvedbi upoštevati tudi vsa navodila in zahteve,ki izhajajo iz varnostnega načrta in dejstvo,da se odstranitev kritine,ki vsebuje azbest,izvaja na objektu kjer se izvajajo dnevne delovne aktivnosti. 
Vse komplet z vsemi vetikalnimi in horizontalnimi prenosti, nakladanjem in odvozom na trajno deponijo s plačilom takse (NAROČNIKU SE DOSTAVIJO EVIDENČNI LISTI).</t>
    </r>
  </si>
  <si>
    <r>
      <t>Demontaža in odvoz izolacije-kamena volna.</t>
    </r>
    <r>
      <rPr>
        <b/>
        <sz val="11"/>
        <color theme="1"/>
        <rFont val="Tahoma"/>
        <family val="2"/>
        <charset val="238"/>
      </rPr>
      <t xml:space="preserve"> V predmetnem primeru gre za dolgoročno izpostavljenost kamene volne azbestu in se le ta tretira kot nevaren odpadek.</t>
    </r>
    <r>
      <rPr>
        <sz val="11"/>
        <color theme="1"/>
        <rFont val="Tahoma"/>
        <family val="2"/>
        <charset val="238"/>
      </rPr>
      <t xml:space="preserve"> </t>
    </r>
  </si>
  <si>
    <t xml:space="preserve">KROVSKO KLEPARSKA DELA </t>
  </si>
  <si>
    <t>Dobava in montaža novih lesenih tramičev 50 x 70 mm. Pri pritrjevanju upoštevati faktor varnosti močna burja in trdoto podlage (parobeton). Vse komplet s pritrdilnim matreialom z vertikalnimi in horizontalnimi prenosi.</t>
  </si>
  <si>
    <t>Razna manjša nepredvidena dela,  in krovsko kleparska delam, ki se pojavijo v času izvajanja del 5 %</t>
  </si>
  <si>
    <t>Ureditev gradbišča, ureditev priključka za vodo, postavitev gradbiščne table, postavitev zaščitne ograje ter ostala pripravljalna dela z potrebnim materialom, ki niso posebej specificirana ter dnevno čiščenje gradbišča,</t>
  </si>
  <si>
    <t>Ves potreben material z dobavo, transporti in vgrajevanjem,</t>
  </si>
  <si>
    <t xml:space="preserve"> </t>
  </si>
  <si>
    <t>TEHNIČNE LASNOSTI  PLOČEVINE za izvedbo (obrobe, odtočne cevi, žlote,slemenjak, obrobe dimnikov in prezračevalnih naprav  itd..)
- Pocinkana in barvana pločevina z nanosom najmanj 275g/m2 cinka kot naprimer Tip MAVIS.</t>
  </si>
  <si>
    <r>
      <t>Izdelava, dobava in montaža  čelnih obrob iz pločevine odporne na vpliv morja, r.š. do</t>
    </r>
    <r>
      <rPr>
        <sz val="11"/>
        <color rgb="FFFF0000"/>
        <rFont val="Tahoma"/>
        <family val="2"/>
        <charset val="238"/>
      </rPr>
      <t xml:space="preserve"> 40 </t>
    </r>
    <r>
      <rPr>
        <sz val="11"/>
        <rFont val="Tahoma"/>
        <family val="2"/>
        <charset val="238"/>
      </rPr>
      <t>c</t>
    </r>
    <r>
      <rPr>
        <sz val="11"/>
        <color theme="1"/>
        <rFont val="Tahoma"/>
        <family val="2"/>
        <charset val="238"/>
      </rPr>
      <t xml:space="preserve">m komplet z vsem pomožnim in tesnilnim materialom, z vertikalnimi in horizontalnimi transporti. </t>
    </r>
  </si>
  <si>
    <t xml:space="preserve">Izdelava, dobava in montaža obrob iz  pločevine debeline 0.60 mm na strešnih ventilatorjih in  zračnih dimnikih r.š. 40 cm, vse komplet z vsem pomožnim in tesnilnim materialom, z vertikalnimi in horizontalnimi transporti.  </t>
  </si>
  <si>
    <t>Dobava in montaža nove strelovodne napoljave na  kritini in spoj z obstoječo razpeljavo, komplet z vsem pomožnim  materialom, z vertikalnimi in horizontalnimi transporti. V ceno je potrebno zajeti izdelavo meritev strelovoda. Poročilo se preda naročniku.</t>
  </si>
  <si>
    <t xml:space="preserve">Dobava in montaža kvadratnega pločevinastega žleba r.š. 60 cm.Vse komplet z vsem pomožnim in tesnilnim materialom, z vertikalnimi in horizontalnimi transporti. </t>
  </si>
  <si>
    <t>Dobava in montaža nove odtočne cevi iz  pločevine , cev fi 150, komplet z izvedbo priključka iz ene vertikale, razpeljavo do druge vertikale in izvedbo spoja na obstoječo odtočno cev priklop na drugo obstoječo cev.Vse komplet z vsem pomožnim in tesnilnim materialom, z vertikalnimi in horizontalnimi transporti. ( 4 cevi x 6m).</t>
  </si>
  <si>
    <t>Dobava in montaža novega kolena iz pločevine 90 FI 150 mm.Vse komplet z vsem pomožnim in tesnilnim materialom, z vertikalnimi in horizontalnimi transporti.</t>
  </si>
  <si>
    <t xml:space="preserve">Dobava in montaža slemena r.š. 40 cm.Vse komplet z vsem pomožnim in tesnilnim materialom, z vertikalnimi in horizontalnimi transporti.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</si>
</sst>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1]"/>
    <numFmt numFmtId="165" formatCode="#,##0.00\ &quot;€&quot;"/>
  </numFmts>
  <fonts count="20" x14ac:knownFonts="1">
    <font>
      <sz val="11"/>
      <color theme="1"/>
      <name val="Calibri"/>
      <family val="2"/>
      <scheme val="minor"/>
    </font>
    <font>
      <sz val="11"/>
      <color theme="1"/>
      <name val="Tahoma"/>
      <family val="2"/>
      <charset val="238"/>
    </font>
    <font>
      <sz val="11"/>
      <color theme="1"/>
      <name val="Tahoma"/>
      <family val="2"/>
      <charset val="238"/>
    </font>
    <font>
      <sz val="11"/>
      <color theme="1"/>
      <name val="Tahoma"/>
      <family val="2"/>
      <charset val="238"/>
    </font>
    <font>
      <sz val="10"/>
      <name val="Arial"/>
      <family val="2"/>
      <charset val="238"/>
    </font>
    <font>
      <sz val="11"/>
      <name val="Times New Roman"/>
      <family val="1"/>
      <charset val="238"/>
    </font>
    <font>
      <b/>
      <sz val="11"/>
      <name val="Tahoma"/>
      <family val="2"/>
      <charset val="238"/>
    </font>
    <font>
      <sz val="11"/>
      <name val="Tahoma"/>
      <family val="2"/>
      <charset val="238"/>
    </font>
    <font>
      <b/>
      <sz val="14"/>
      <name val="Tahoma"/>
      <family val="2"/>
      <charset val="238"/>
    </font>
    <font>
      <sz val="10"/>
      <name val="Arial CE"/>
      <charset val="238"/>
    </font>
    <font>
      <sz val="11"/>
      <color rgb="FFFF0000"/>
      <name val="Tahoma"/>
      <family val="2"/>
      <charset val="238"/>
    </font>
    <font>
      <b/>
      <sz val="11"/>
      <color theme="1"/>
      <name val="Tahoma"/>
      <family val="2"/>
      <charset val="238"/>
    </font>
    <font>
      <b/>
      <sz val="14"/>
      <color theme="1"/>
      <name val="Tahoma"/>
      <family val="2"/>
      <charset val="238"/>
    </font>
    <font>
      <b/>
      <sz val="10"/>
      <color theme="1"/>
      <name val="Tahoma"/>
      <family val="2"/>
      <charset val="238"/>
    </font>
    <font>
      <sz val="36"/>
      <color theme="1"/>
      <name val="Calibri"/>
      <family val="2"/>
      <charset val="238"/>
      <scheme val="minor"/>
    </font>
    <font>
      <i/>
      <sz val="11"/>
      <name val="Tahoma"/>
      <family val="2"/>
      <charset val="238"/>
    </font>
    <font>
      <b/>
      <i/>
      <sz val="12"/>
      <name val="Tahoma"/>
      <family val="2"/>
      <charset val="238"/>
    </font>
    <font>
      <i/>
      <sz val="11"/>
      <color theme="1"/>
      <name val="Tahoma"/>
      <family val="2"/>
      <charset val="238"/>
    </font>
    <font>
      <b/>
      <i/>
      <sz val="11"/>
      <name val="Tahoma"/>
      <family val="2"/>
      <charset val="238"/>
    </font>
    <font>
      <sz val="14"/>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indexed="22"/>
        <bgColor indexed="64"/>
      </patternFill>
    </fill>
    <fill>
      <patternFill patternType="solid">
        <fgColor theme="0"/>
        <bgColor indexed="64"/>
      </patternFill>
    </fill>
  </fills>
  <borders count="31">
    <border>
      <left/>
      <right/>
      <top/>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4" fillId="0" borderId="0"/>
    <xf numFmtId="0" fontId="4" fillId="0" borderId="0"/>
    <xf numFmtId="0" fontId="9" fillId="0" borderId="0"/>
    <xf numFmtId="0" fontId="4" fillId="0" borderId="0"/>
  </cellStyleXfs>
  <cellXfs count="130">
    <xf numFmtId="0" fontId="0" fillId="0" borderId="0" xfId="0"/>
    <xf numFmtId="0" fontId="5" fillId="0" borderId="0" xfId="1" applyFont="1"/>
    <xf numFmtId="164" fontId="6" fillId="3" borderId="4" xfId="1" applyNumberFormat="1" applyFont="1" applyFill="1" applyBorder="1"/>
    <xf numFmtId="164" fontId="6" fillId="3" borderId="5" xfId="1" applyNumberFormat="1" applyFont="1" applyFill="1" applyBorder="1"/>
    <xf numFmtId="0" fontId="6" fillId="0" borderId="4" xfId="1" applyFont="1" applyBorder="1"/>
    <xf numFmtId="0" fontId="6" fillId="0" borderId="6" xfId="1" applyFont="1" applyBorder="1"/>
    <xf numFmtId="0" fontId="5" fillId="0" borderId="0" xfId="1" applyFont="1" applyAlignment="1">
      <alignment vertical="center"/>
    </xf>
    <xf numFmtId="164" fontId="6" fillId="0" borderId="7" xfId="1" applyNumberFormat="1" applyFont="1" applyBorder="1" applyAlignment="1">
      <alignment vertical="center"/>
    </xf>
    <xf numFmtId="164" fontId="6" fillId="0" borderId="8" xfId="1" applyNumberFormat="1" applyFont="1" applyBorder="1" applyAlignment="1">
      <alignment vertical="center"/>
    </xf>
    <xf numFmtId="164" fontId="6" fillId="0" borderId="4" xfId="1" applyNumberFormat="1" applyFont="1" applyBorder="1"/>
    <xf numFmtId="164" fontId="6" fillId="0" borderId="6" xfId="1" applyNumberFormat="1" applyFont="1" applyBorder="1"/>
    <xf numFmtId="0" fontId="6" fillId="0" borderId="0" xfId="1" applyFont="1"/>
    <xf numFmtId="0" fontId="7" fillId="0" borderId="0" xfId="1" applyFont="1"/>
    <xf numFmtId="0" fontId="6" fillId="0" borderId="13" xfId="1" applyFont="1" applyBorder="1"/>
    <xf numFmtId="0" fontId="6" fillId="0" borderId="13" xfId="1" applyFont="1" applyBorder="1" applyAlignment="1">
      <alignment vertical="center"/>
    </xf>
    <xf numFmtId="0" fontId="11" fillId="0" borderId="9" xfId="1" applyFont="1" applyBorder="1" applyAlignment="1">
      <alignment horizontal="center" vertical="center"/>
    </xf>
    <xf numFmtId="0" fontId="3" fillId="0" borderId="8" xfId="1" applyFont="1" applyBorder="1" applyAlignment="1">
      <alignment horizontal="center"/>
    </xf>
    <xf numFmtId="4" fontId="3" fillId="0" borderId="8" xfId="1" applyNumberFormat="1" applyFont="1" applyBorder="1" applyAlignment="1">
      <alignment horizontal="center" vertical="center"/>
    </xf>
    <xf numFmtId="165" fontId="3" fillId="0" borderId="8" xfId="1" applyNumberFormat="1" applyFont="1" applyBorder="1" applyAlignment="1">
      <alignment horizontal="center" vertical="center"/>
    </xf>
    <xf numFmtId="165" fontId="3" fillId="0" borderId="7" xfId="1" applyNumberFormat="1" applyFont="1" applyBorder="1" applyAlignment="1">
      <alignment vertical="center"/>
    </xf>
    <xf numFmtId="0" fontId="3" fillId="0" borderId="0" xfId="0" applyFont="1"/>
    <xf numFmtId="0" fontId="3" fillId="0" borderId="26" xfId="1" applyFont="1" applyBorder="1" applyAlignment="1">
      <alignment horizontal="center" vertical="top"/>
    </xf>
    <xf numFmtId="0" fontId="3" fillId="0" borderId="0" xfId="1" applyFont="1"/>
    <xf numFmtId="0" fontId="3" fillId="0" borderId="0" xfId="1" applyFont="1" applyAlignment="1">
      <alignment horizontal="center"/>
    </xf>
    <xf numFmtId="4" fontId="3" fillId="0" borderId="0" xfId="1" applyNumberFormat="1" applyFont="1" applyAlignment="1">
      <alignment horizontal="center"/>
    </xf>
    <xf numFmtId="165" fontId="3" fillId="0" borderId="0" xfId="1" applyNumberFormat="1" applyFont="1" applyAlignment="1">
      <alignment horizontal="center"/>
    </xf>
    <xf numFmtId="165" fontId="3" fillId="0" borderId="27" xfId="1" applyNumberFormat="1" applyFont="1" applyBorder="1"/>
    <xf numFmtId="165" fontId="7" fillId="0" borderId="27" xfId="1" applyNumberFormat="1" applyFont="1" applyBorder="1"/>
    <xf numFmtId="0" fontId="3" fillId="0" borderId="28" xfId="1" applyFont="1" applyBorder="1" applyAlignment="1">
      <alignment horizontal="center" vertical="top"/>
    </xf>
    <xf numFmtId="165" fontId="3" fillId="0" borderId="30" xfId="1" applyNumberFormat="1" applyFont="1" applyBorder="1"/>
    <xf numFmtId="0" fontId="3" fillId="0" borderId="13" xfId="1" applyFont="1" applyBorder="1" applyAlignment="1">
      <alignment horizontal="center" vertical="top"/>
    </xf>
    <xf numFmtId="4" fontId="3" fillId="0" borderId="13" xfId="1" applyNumberFormat="1" applyFont="1" applyBorder="1" applyAlignment="1">
      <alignment horizontal="center"/>
    </xf>
    <xf numFmtId="165" fontId="3" fillId="0" borderId="13" xfId="1" applyNumberFormat="1" applyFont="1" applyBorder="1" applyAlignment="1">
      <alignment horizontal="center"/>
    </xf>
    <xf numFmtId="0" fontId="3" fillId="0" borderId="13" xfId="2" applyFont="1" applyBorder="1" applyAlignment="1">
      <alignment vertical="top" wrapText="1"/>
    </xf>
    <xf numFmtId="0" fontId="3" fillId="0" borderId="13" xfId="1" applyFont="1" applyBorder="1" applyAlignment="1">
      <alignment horizontal="center" wrapText="1"/>
    </xf>
    <xf numFmtId="4" fontId="3" fillId="0" borderId="13" xfId="1" applyNumberFormat="1" applyFont="1" applyBorder="1" applyAlignment="1">
      <alignment horizontal="right"/>
    </xf>
    <xf numFmtId="165" fontId="3" fillId="0" borderId="13" xfId="1" applyNumberFormat="1" applyFont="1" applyBorder="1" applyAlignment="1" applyProtection="1">
      <alignment horizontal="right"/>
      <protection locked="0"/>
    </xf>
    <xf numFmtId="165" fontId="3" fillId="0" borderId="13" xfId="1" applyNumberFormat="1" applyFont="1" applyBorder="1"/>
    <xf numFmtId="4" fontId="3" fillId="0" borderId="13" xfId="2" applyNumberFormat="1" applyFont="1" applyBorder="1" applyAlignment="1">
      <alignment vertical="top" wrapText="1" shrinkToFit="1"/>
    </xf>
    <xf numFmtId="4" fontId="3" fillId="0" borderId="13" xfId="3" applyNumberFormat="1" applyFont="1" applyBorder="1" applyAlignment="1">
      <alignment horizontal="right"/>
    </xf>
    <xf numFmtId="4" fontId="3" fillId="0" borderId="13" xfId="3" applyNumberFormat="1" applyFont="1" applyBorder="1" applyAlignment="1" applyProtection="1">
      <alignment horizontal="right"/>
      <protection locked="0"/>
    </xf>
    <xf numFmtId="165" fontId="3" fillId="0" borderId="13" xfId="3" applyNumberFormat="1" applyFont="1" applyBorder="1" applyAlignment="1" applyProtection="1">
      <alignment horizontal="right"/>
      <protection locked="0"/>
    </xf>
    <xf numFmtId="4" fontId="3" fillId="5" borderId="13" xfId="2" applyNumberFormat="1" applyFont="1" applyFill="1" applyBorder="1" applyAlignment="1">
      <alignment vertical="top" wrapText="1" shrinkToFit="1"/>
    </xf>
    <xf numFmtId="0" fontId="3" fillId="0" borderId="13" xfId="3" applyFont="1" applyBorder="1" applyAlignment="1">
      <alignment horizontal="center"/>
    </xf>
    <xf numFmtId="165" fontId="3" fillId="0" borderId="13" xfId="1" applyNumberFormat="1" applyFont="1" applyBorder="1" applyAlignment="1" applyProtection="1">
      <alignment horizontal="center"/>
      <protection locked="0"/>
    </xf>
    <xf numFmtId="4" fontId="3" fillId="0" borderId="13" xfId="4" applyNumberFormat="1" applyFont="1" applyBorder="1" applyAlignment="1">
      <alignment vertical="top" wrapText="1" shrinkToFit="1"/>
    </xf>
    <xf numFmtId="0" fontId="3" fillId="0" borderId="13" xfId="1" applyFont="1" applyBorder="1" applyAlignment="1">
      <alignment vertical="top" wrapText="1"/>
    </xf>
    <xf numFmtId="0" fontId="3" fillId="0" borderId="13" xfId="1" applyFont="1" applyBorder="1" applyAlignment="1">
      <alignment wrapText="1"/>
    </xf>
    <xf numFmtId="10" fontId="3" fillId="0" borderId="13" xfId="1" applyNumberFormat="1" applyFont="1" applyBorder="1" applyAlignment="1">
      <alignment horizontal="center"/>
    </xf>
    <xf numFmtId="165" fontId="3" fillId="0" borderId="13" xfId="1" applyNumberFormat="1" applyFont="1" applyBorder="1" applyAlignment="1">
      <alignment horizontal="right"/>
    </xf>
    <xf numFmtId="0" fontId="11" fillId="4" borderId="13" xfId="1" applyFont="1" applyFill="1" applyBorder="1" applyAlignment="1">
      <alignment horizontal="center" vertical="center"/>
    </xf>
    <xf numFmtId="0" fontId="11" fillId="4" borderId="13" xfId="1" applyFont="1" applyFill="1" applyBorder="1" applyAlignment="1">
      <alignment vertical="center"/>
    </xf>
    <xf numFmtId="0" fontId="11" fillId="4" borderId="13" xfId="1" applyFont="1" applyFill="1" applyBorder="1" applyAlignment="1">
      <alignment horizontal="center"/>
    </xf>
    <xf numFmtId="4" fontId="11" fillId="4" borderId="13" xfId="1" applyNumberFormat="1" applyFont="1" applyFill="1" applyBorder="1" applyAlignment="1">
      <alignment horizontal="center" vertical="center"/>
    </xf>
    <xf numFmtId="165" fontId="11" fillId="4" borderId="13" xfId="1" applyNumberFormat="1" applyFont="1" applyFill="1" applyBorder="1" applyAlignment="1">
      <alignment horizontal="center" vertical="center"/>
    </xf>
    <xf numFmtId="165" fontId="11" fillId="4" borderId="13" xfId="1" applyNumberFormat="1" applyFont="1" applyFill="1" applyBorder="1" applyAlignment="1">
      <alignment vertical="center"/>
    </xf>
    <xf numFmtId="0" fontId="12" fillId="0" borderId="8" xfId="1" applyFont="1" applyBorder="1" applyAlignment="1">
      <alignment vertical="center"/>
    </xf>
    <xf numFmtId="0" fontId="13" fillId="0" borderId="13" xfId="1" applyFont="1" applyBorder="1" applyAlignment="1">
      <alignment horizontal="center" vertical="top"/>
    </xf>
    <xf numFmtId="0" fontId="13" fillId="0" borderId="13" xfId="1" applyFont="1" applyBorder="1"/>
    <xf numFmtId="0" fontId="13" fillId="0" borderId="13" xfId="1" applyFont="1" applyBorder="1" applyAlignment="1">
      <alignment horizontal="center"/>
    </xf>
    <xf numFmtId="4" fontId="13" fillId="0" borderId="13" xfId="1" applyNumberFormat="1" applyFont="1" applyBorder="1" applyAlignment="1">
      <alignment horizontal="center"/>
    </xf>
    <xf numFmtId="165" fontId="13" fillId="0" borderId="13" xfId="1" applyNumberFormat="1" applyFont="1" applyBorder="1" applyAlignment="1">
      <alignment horizontal="center" wrapText="1"/>
    </xf>
    <xf numFmtId="165" fontId="13" fillId="0" borderId="13" xfId="1" applyNumberFormat="1" applyFont="1" applyBorder="1" applyAlignment="1">
      <alignment horizontal="center"/>
    </xf>
    <xf numFmtId="0" fontId="13" fillId="0" borderId="0" xfId="0" applyFont="1"/>
    <xf numFmtId="0" fontId="7" fillId="0" borderId="0" xfId="1" applyFont="1" applyAlignment="1">
      <alignment vertical="top" wrapText="1"/>
    </xf>
    <xf numFmtId="0" fontId="5" fillId="0" borderId="28" xfId="1" applyFont="1" applyBorder="1" applyAlignment="1">
      <alignment horizontal="center" vertical="top"/>
    </xf>
    <xf numFmtId="0" fontId="5" fillId="0" borderId="29" xfId="1" applyFont="1" applyBorder="1" applyAlignment="1">
      <alignment horizontal="center"/>
    </xf>
    <xf numFmtId="0" fontId="5" fillId="0" borderId="29" xfId="1" applyFont="1" applyBorder="1" applyAlignment="1">
      <alignment horizontal="right"/>
    </xf>
    <xf numFmtId="0" fontId="3" fillId="0" borderId="13" xfId="0" applyFont="1" applyBorder="1"/>
    <xf numFmtId="4" fontId="15" fillId="0" borderId="0" xfId="1" applyNumberFormat="1" applyFont="1" applyAlignment="1">
      <alignment horizontal="left" vertical="top" wrapText="1"/>
    </xf>
    <xf numFmtId="0" fontId="15" fillId="0" borderId="0" xfId="1" applyFont="1" applyAlignment="1">
      <alignment vertical="top"/>
    </xf>
    <xf numFmtId="4" fontId="16" fillId="0" borderId="0" xfId="1" applyNumberFormat="1" applyFont="1" applyAlignment="1">
      <alignment vertical="top"/>
    </xf>
    <xf numFmtId="0" fontId="17" fillId="0" borderId="0" xfId="0" applyFont="1"/>
    <xf numFmtId="4" fontId="18" fillId="0" borderId="0" xfId="1" applyNumberFormat="1" applyFont="1" applyAlignment="1">
      <alignment vertical="top"/>
    </xf>
    <xf numFmtId="0" fontId="15" fillId="0" borderId="0" xfId="1" applyFont="1" applyAlignment="1">
      <alignment horizontal="right" vertical="top"/>
    </xf>
    <xf numFmtId="0" fontId="15" fillId="0" borderId="0" xfId="1" applyFont="1"/>
    <xf numFmtId="0" fontId="14" fillId="0" borderId="30" xfId="0" applyFont="1" applyBorder="1"/>
    <xf numFmtId="0" fontId="19" fillId="0" borderId="29" xfId="0" applyFont="1" applyBorder="1"/>
    <xf numFmtId="0" fontId="7" fillId="0" borderId="29" xfId="1" applyFont="1" applyBorder="1" applyAlignment="1">
      <alignment vertical="top" wrapText="1"/>
    </xf>
    <xf numFmtId="0" fontId="2" fillId="0" borderId="13" xfId="2" applyFont="1" applyBorder="1" applyAlignment="1">
      <alignment vertical="top" wrapText="1"/>
    </xf>
    <xf numFmtId="0" fontId="2" fillId="0" borderId="13" xfId="1" applyFont="1" applyBorder="1" applyAlignment="1">
      <alignment vertical="top" wrapText="1"/>
    </xf>
    <xf numFmtId="0" fontId="3" fillId="0" borderId="0" xfId="1" applyFont="1" applyAlignment="1">
      <alignment horizontal="center" vertical="top"/>
    </xf>
    <xf numFmtId="0" fontId="3" fillId="0" borderId="29" xfId="2" applyFont="1" applyBorder="1" applyAlignment="1">
      <alignment vertical="top" wrapText="1"/>
    </xf>
    <xf numFmtId="0" fontId="3" fillId="0" borderId="29" xfId="0" applyFont="1" applyBorder="1"/>
    <xf numFmtId="0" fontId="3" fillId="0" borderId="0" xfId="2" applyFont="1" applyAlignment="1">
      <alignment vertical="top" wrapText="1"/>
    </xf>
    <xf numFmtId="0" fontId="3" fillId="0" borderId="0" xfId="0" applyFont="1"/>
    <xf numFmtId="0" fontId="8" fillId="3" borderId="25" xfId="1" applyFont="1" applyFill="1" applyBorder="1" applyAlignment="1">
      <alignment horizontal="center" vertical="center"/>
    </xf>
    <xf numFmtId="0" fontId="6" fillId="3" borderId="24" xfId="1" applyFont="1" applyFill="1" applyBorder="1" applyAlignment="1">
      <alignment horizontal="center" vertical="center"/>
    </xf>
    <xf numFmtId="0" fontId="6" fillId="3" borderId="23" xfId="1" applyFont="1" applyFill="1" applyBorder="1" applyAlignment="1">
      <alignment horizontal="center" vertical="center"/>
    </xf>
    <xf numFmtId="0" fontId="6" fillId="0" borderId="8" xfId="1" applyFont="1" applyBorder="1" applyAlignment="1">
      <alignment horizontal="center" wrapText="1"/>
    </xf>
    <xf numFmtId="0" fontId="6" fillId="0" borderId="8" xfId="1" applyFont="1" applyBorder="1" applyAlignment="1">
      <alignment horizontal="center"/>
    </xf>
    <xf numFmtId="0" fontId="6" fillId="0" borderId="7" xfId="1" applyFont="1" applyBorder="1" applyAlignment="1">
      <alignment horizontal="center"/>
    </xf>
    <xf numFmtId="0" fontId="6" fillId="0" borderId="9" xfId="1" applyFont="1" applyBorder="1" applyAlignment="1">
      <alignment horizontal="center" vertical="center" wrapText="1"/>
    </xf>
    <xf numFmtId="0" fontId="6" fillId="0" borderId="8" xfId="1" applyFont="1" applyBorder="1" applyAlignment="1">
      <alignment horizontal="center" vertical="center" wrapText="1"/>
    </xf>
    <xf numFmtId="0" fontId="6" fillId="0" borderId="7" xfId="1" applyFont="1" applyBorder="1" applyAlignment="1">
      <alignment horizontal="center" vertical="center" wrapText="1"/>
    </xf>
    <xf numFmtId="0" fontId="6" fillId="0" borderId="22" xfId="1" applyFont="1" applyBorder="1" applyAlignment="1">
      <alignment horizontal="left" vertical="center"/>
    </xf>
    <xf numFmtId="0" fontId="7" fillId="0" borderId="21" xfId="1" applyFont="1" applyBorder="1" applyAlignment="1">
      <alignment vertical="center"/>
    </xf>
    <xf numFmtId="0" fontId="7" fillId="0" borderId="17" xfId="1" applyFont="1" applyBorder="1" applyAlignment="1">
      <alignment vertical="center"/>
    </xf>
    <xf numFmtId="0" fontId="6" fillId="0" borderId="12" xfId="1" applyFont="1" applyBorder="1" applyAlignment="1">
      <alignment horizontal="center"/>
    </xf>
    <xf numFmtId="0" fontId="6" fillId="0" borderId="11" xfId="1" applyFont="1" applyBorder="1" applyAlignment="1">
      <alignment horizontal="center"/>
    </xf>
    <xf numFmtId="0" fontId="6" fillId="0" borderId="10" xfId="1" applyFont="1" applyBorder="1" applyAlignment="1">
      <alignment horizontal="center"/>
    </xf>
    <xf numFmtId="0" fontId="6" fillId="0" borderId="20" xfId="1" applyFont="1" applyBorder="1" applyAlignment="1">
      <alignment horizontal="center"/>
    </xf>
    <xf numFmtId="0" fontId="6" fillId="0" borderId="19" xfId="1" applyFont="1" applyBorder="1" applyAlignment="1">
      <alignment horizontal="center"/>
    </xf>
    <xf numFmtId="0" fontId="6" fillId="0" borderId="18" xfId="1" applyFont="1" applyBorder="1" applyAlignment="1">
      <alignment horizontal="center"/>
    </xf>
    <xf numFmtId="0" fontId="6" fillId="0" borderId="16" xfId="1" applyFont="1" applyBorder="1" applyAlignment="1">
      <alignment horizontal="center"/>
    </xf>
    <xf numFmtId="0" fontId="6" fillId="0" borderId="15" xfId="1" applyFont="1" applyBorder="1" applyAlignment="1">
      <alignment horizontal="center"/>
    </xf>
    <xf numFmtId="0" fontId="6" fillId="0" borderId="14" xfId="1" applyFont="1" applyBorder="1" applyAlignment="1">
      <alignment horizontal="center"/>
    </xf>
    <xf numFmtId="0" fontId="6" fillId="0" borderId="9" xfId="1" applyFont="1" applyBorder="1"/>
    <xf numFmtId="0" fontId="6" fillId="0" borderId="7" xfId="1" applyFont="1" applyBorder="1"/>
    <xf numFmtId="164" fontId="6" fillId="0" borderId="3" xfId="1" applyNumberFormat="1" applyFont="1" applyBorder="1"/>
    <xf numFmtId="164" fontId="6" fillId="0" borderId="1" xfId="1" applyNumberFormat="1" applyFont="1" applyBorder="1"/>
    <xf numFmtId="164" fontId="6" fillId="3" borderId="8" xfId="1" applyNumberFormat="1" applyFont="1" applyFill="1" applyBorder="1"/>
    <xf numFmtId="164" fontId="6" fillId="3" borderId="7" xfId="1" applyNumberFormat="1" applyFont="1" applyFill="1" applyBorder="1"/>
    <xf numFmtId="164" fontId="6" fillId="2" borderId="3" xfId="1" applyNumberFormat="1" applyFont="1" applyFill="1" applyBorder="1"/>
    <xf numFmtId="164" fontId="6" fillId="2" borderId="2" xfId="1" applyNumberFormat="1" applyFont="1" applyFill="1" applyBorder="1"/>
    <xf numFmtId="164" fontId="6" fillId="2" borderId="1" xfId="1" applyNumberFormat="1" applyFont="1" applyFill="1" applyBorder="1"/>
    <xf numFmtId="49" fontId="6" fillId="0" borderId="8" xfId="1" applyNumberFormat="1" applyFont="1" applyBorder="1" applyAlignment="1">
      <alignment horizontal="center"/>
    </xf>
    <xf numFmtId="49" fontId="6" fillId="0" borderId="7" xfId="1" applyNumberFormat="1" applyFont="1" applyBorder="1" applyAlignment="1">
      <alignment horizontal="center"/>
    </xf>
    <xf numFmtId="0" fontId="8" fillId="0" borderId="0" xfId="1" applyFont="1" applyAlignment="1">
      <alignment horizontal="center"/>
    </xf>
    <xf numFmtId="0" fontId="6" fillId="0" borderId="12" xfId="1" applyFont="1" applyBorder="1" applyAlignment="1">
      <alignment vertical="center" wrapText="1"/>
    </xf>
    <xf numFmtId="0" fontId="6" fillId="0" borderId="10" xfId="1" applyFont="1" applyBorder="1" applyAlignment="1">
      <alignment vertical="center"/>
    </xf>
    <xf numFmtId="164" fontId="6" fillId="0" borderId="11" xfId="1" applyNumberFormat="1" applyFont="1" applyBorder="1" applyAlignment="1">
      <alignment vertical="center"/>
    </xf>
    <xf numFmtId="164" fontId="6" fillId="0" borderId="10" xfId="1" applyNumberFormat="1" applyFont="1" applyBorder="1" applyAlignment="1">
      <alignment vertical="center"/>
    </xf>
    <xf numFmtId="164" fontId="6" fillId="0" borderId="9" xfId="1" applyNumberFormat="1" applyFont="1" applyBorder="1" applyAlignment="1">
      <alignment vertical="center"/>
    </xf>
    <xf numFmtId="164" fontId="6" fillId="0" borderId="8" xfId="1" applyNumberFormat="1" applyFont="1" applyBorder="1" applyAlignment="1">
      <alignment vertical="center"/>
    </xf>
    <xf numFmtId="164" fontId="6" fillId="0" borderId="7" xfId="1" applyNumberFormat="1" applyFont="1" applyBorder="1" applyAlignment="1">
      <alignment vertical="center"/>
    </xf>
    <xf numFmtId="0" fontId="6" fillId="0" borderId="9" xfId="1" applyFont="1" applyBorder="1" applyAlignment="1">
      <alignment vertical="center" wrapText="1"/>
    </xf>
    <xf numFmtId="0" fontId="6" fillId="0" borderId="7" xfId="1" applyFont="1" applyBorder="1" applyAlignment="1">
      <alignment vertical="center" wrapText="1"/>
    </xf>
    <xf numFmtId="164" fontId="6" fillId="0" borderId="6" xfId="1" applyNumberFormat="1" applyFont="1" applyBorder="1"/>
    <xf numFmtId="164" fontId="6" fillId="0" borderId="4" xfId="1" applyNumberFormat="1" applyFont="1" applyBorder="1"/>
  </cellXfs>
  <cellStyles count="5">
    <cellStyle name="Navadno 2 3" xfId="1" xr:uid="{B5E67B63-2899-416F-846E-88214EAC246C}"/>
    <cellStyle name="Normal" xfId="0" builtinId="0"/>
    <cellStyle name="Normal_08600000064-obračunska situacija lucija" xfId="2" xr:uid="{CF0B8869-BFEC-4B4E-97EB-C1640945654C}"/>
    <cellStyle name="Normal_08600000064-obračunska situacija lucija 2" xfId="4" xr:uid="{322602C4-8CA8-4D36-A6F6-20DD18373BE8}"/>
    <cellStyle name="Normal_POPIS TREVISO prevod 0 19-9-05 " xfId="3" xr:uid="{C152756C-EEAB-47EF-97B7-907C318B6B5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FBEF5-1D9B-4913-A253-5A69129BBD5D}">
  <dimension ref="A1:F23"/>
  <sheetViews>
    <sheetView showZeros="0" tabSelected="1" view="pageBreakPreview" topLeftCell="A12" zoomScaleNormal="100" zoomScaleSheetLayoutView="100" workbookViewId="0">
      <selection activeCell="L14" sqref="L14"/>
    </sheetView>
  </sheetViews>
  <sheetFormatPr defaultColWidth="10" defaultRowHeight="13.8" x14ac:dyDescent="0.25"/>
  <cols>
    <col min="1" max="1" width="11.109375" style="1" customWidth="1"/>
    <col min="2" max="2" width="29.109375" style="1" customWidth="1"/>
    <col min="3" max="3" width="10" style="1" customWidth="1"/>
    <col min="4" max="4" width="10" style="1"/>
    <col min="5" max="5" width="2.44140625" style="1" customWidth="1"/>
    <col min="6" max="6" width="12.77734375" style="1" customWidth="1"/>
    <col min="7" max="16384" width="10" style="1"/>
  </cols>
  <sheetData>
    <row r="1" spans="1:6" ht="14.4" thickBot="1" x14ac:dyDescent="0.3"/>
    <row r="2" spans="1:6" ht="48.75" customHeight="1" thickTop="1" thickBot="1" x14ac:dyDescent="0.3">
      <c r="B2" s="86" t="s">
        <v>15</v>
      </c>
      <c r="C2" s="87"/>
      <c r="D2" s="87"/>
      <c r="E2" s="87"/>
      <c r="F2" s="88"/>
    </row>
    <row r="3" spans="1:6" ht="16.5" customHeight="1" thickTop="1" x14ac:dyDescent="0.25">
      <c r="B3" s="12"/>
      <c r="C3" s="12"/>
      <c r="D3" s="12"/>
      <c r="E3" s="12"/>
      <c r="F3" s="12"/>
    </row>
    <row r="4" spans="1:6" ht="29.25" customHeight="1" x14ac:dyDescent="0.25">
      <c r="B4" s="13" t="s">
        <v>14</v>
      </c>
      <c r="C4" s="89" t="s">
        <v>13</v>
      </c>
      <c r="D4" s="90"/>
      <c r="E4" s="90"/>
      <c r="F4" s="91"/>
    </row>
    <row r="5" spans="1:6" x14ac:dyDescent="0.25">
      <c r="B5" s="11"/>
      <c r="C5" s="89" t="s">
        <v>12</v>
      </c>
      <c r="D5" s="90"/>
      <c r="E5" s="90"/>
      <c r="F5" s="91"/>
    </row>
    <row r="6" spans="1:6" ht="48.75" customHeight="1" x14ac:dyDescent="0.25">
      <c r="B6" s="14" t="s">
        <v>11</v>
      </c>
      <c r="C6" s="92" t="s">
        <v>10</v>
      </c>
      <c r="D6" s="93"/>
      <c r="E6" s="93"/>
      <c r="F6" s="94"/>
    </row>
    <row r="7" spans="1:6" x14ac:dyDescent="0.25">
      <c r="B7" s="11"/>
      <c r="C7" s="11"/>
      <c r="D7" s="12"/>
      <c r="E7" s="12"/>
      <c r="F7" s="12"/>
    </row>
    <row r="8" spans="1:6" x14ac:dyDescent="0.25">
      <c r="B8" s="95" t="s">
        <v>9</v>
      </c>
      <c r="C8" s="98" t="s">
        <v>8</v>
      </c>
      <c r="D8" s="99"/>
      <c r="E8" s="99"/>
      <c r="F8" s="100"/>
    </row>
    <row r="9" spans="1:6" x14ac:dyDescent="0.25">
      <c r="B9" s="96"/>
      <c r="C9" s="101" t="s">
        <v>7</v>
      </c>
      <c r="D9" s="102"/>
      <c r="E9" s="102"/>
      <c r="F9" s="103"/>
    </row>
    <row r="10" spans="1:6" x14ac:dyDescent="0.25">
      <c r="B10" s="97"/>
      <c r="C10" s="104" t="s">
        <v>6</v>
      </c>
      <c r="D10" s="105"/>
      <c r="E10" s="105"/>
      <c r="F10" s="106"/>
    </row>
    <row r="11" spans="1:6" x14ac:dyDescent="0.25">
      <c r="B11" s="11"/>
      <c r="C11" s="11"/>
      <c r="D11" s="12"/>
      <c r="E11" s="12"/>
      <c r="F11" s="12"/>
    </row>
    <row r="12" spans="1:6" x14ac:dyDescent="0.25">
      <c r="B12" s="13" t="s">
        <v>5</v>
      </c>
      <c r="C12" s="116" t="s">
        <v>4</v>
      </c>
      <c r="D12" s="116"/>
      <c r="E12" s="116"/>
      <c r="F12" s="117"/>
    </row>
    <row r="13" spans="1:6" ht="33" customHeight="1" x14ac:dyDescent="0.25">
      <c r="B13" s="12"/>
      <c r="C13" s="12"/>
      <c r="D13" s="12"/>
      <c r="E13" s="12"/>
      <c r="F13" s="12"/>
    </row>
    <row r="14" spans="1:6" ht="17.399999999999999" x14ac:dyDescent="0.3">
      <c r="B14" s="118" t="s">
        <v>3</v>
      </c>
      <c r="C14" s="118"/>
      <c r="D14" s="118"/>
      <c r="E14" s="118"/>
      <c r="F14" s="118"/>
    </row>
    <row r="15" spans="1:6" ht="27" customHeight="1" x14ac:dyDescent="0.25">
      <c r="B15" s="11"/>
      <c r="C15" s="11"/>
      <c r="D15" s="11"/>
      <c r="E15" s="11"/>
      <c r="F15" s="11"/>
    </row>
    <row r="16" spans="1:6" s="6" customFormat="1" ht="31.5" customHeight="1" x14ac:dyDescent="0.25">
      <c r="A16" s="1"/>
      <c r="B16" s="119" t="s">
        <v>25</v>
      </c>
      <c r="C16" s="120"/>
      <c r="D16" s="121"/>
      <c r="E16" s="121"/>
      <c r="F16" s="122"/>
    </row>
    <row r="17" spans="1:6" s="6" customFormat="1" ht="26.25" customHeight="1" x14ac:dyDescent="0.25">
      <c r="A17" s="1"/>
      <c r="B17" s="126"/>
      <c r="C17" s="127"/>
      <c r="D17" s="123"/>
      <c r="E17" s="124"/>
      <c r="F17" s="125"/>
    </row>
    <row r="18" spans="1:6" s="6" customFormat="1" ht="26.25" customHeight="1" x14ac:dyDescent="0.25">
      <c r="A18" s="1"/>
      <c r="B18" s="128" t="s">
        <v>2</v>
      </c>
      <c r="C18" s="129"/>
      <c r="D18" s="123">
        <f>'KROVSKO KLEPARSKA DELA'!F51</f>
        <v>0</v>
      </c>
      <c r="E18" s="124"/>
      <c r="F18" s="125"/>
    </row>
    <row r="19" spans="1:6" s="6" customFormat="1" ht="26.25" customHeight="1" x14ac:dyDescent="0.25">
      <c r="A19" s="1"/>
      <c r="B19" s="10"/>
      <c r="C19" s="9"/>
      <c r="D19" s="8"/>
      <c r="E19" s="8"/>
      <c r="F19" s="7"/>
    </row>
    <row r="20" spans="1:6" ht="18.75" customHeight="1" x14ac:dyDescent="0.25">
      <c r="B20" s="107" t="s">
        <v>1</v>
      </c>
      <c r="C20" s="108"/>
      <c r="D20" s="111">
        <f>D18*0.22</f>
        <v>0</v>
      </c>
      <c r="E20" s="111"/>
      <c r="F20" s="112"/>
    </row>
    <row r="21" spans="1:6" ht="18.75" customHeight="1" x14ac:dyDescent="0.25">
      <c r="B21" s="5"/>
      <c r="C21" s="4"/>
      <c r="D21" s="3"/>
      <c r="E21" s="3"/>
      <c r="F21" s="2"/>
    </row>
    <row r="22" spans="1:6" ht="24.9" customHeight="1" thickBot="1" x14ac:dyDescent="0.3">
      <c r="B22" s="109" t="s">
        <v>0</v>
      </c>
      <c r="C22" s="110"/>
      <c r="D22" s="113">
        <f>SUM(D18:F20)</f>
        <v>0</v>
      </c>
      <c r="E22" s="114"/>
      <c r="F22" s="115"/>
    </row>
    <row r="23" spans="1:6" ht="14.4" thickTop="1" x14ac:dyDescent="0.25"/>
  </sheetData>
  <sheetProtection algorithmName="SHA-512" hashValue="8/PXawoXImBG5/dBxHOndVGXl1VFKD7dKjoQcBPOqPel1ypWE9RsiX07DQlF8F5Rt4Zn6sm+nOaY7bwYOpopUA==" saltValue="CG4+0/Z7VWYMS+fX9SiSuA==" spinCount="100000" sheet="1" objects="1" scenarios="1"/>
  <mergeCells count="20">
    <mergeCell ref="B20:C20"/>
    <mergeCell ref="B22:C22"/>
    <mergeCell ref="D20:F20"/>
    <mergeCell ref="D22:F22"/>
    <mergeCell ref="C12:F12"/>
    <mergeCell ref="B14:F14"/>
    <mergeCell ref="B16:C16"/>
    <mergeCell ref="D16:F16"/>
    <mergeCell ref="D17:F17"/>
    <mergeCell ref="D18:F18"/>
    <mergeCell ref="B17:C17"/>
    <mergeCell ref="B18:C18"/>
    <mergeCell ref="B2:F2"/>
    <mergeCell ref="C4:F4"/>
    <mergeCell ref="C6:F6"/>
    <mergeCell ref="B8:B10"/>
    <mergeCell ref="C8:F8"/>
    <mergeCell ref="C9:F9"/>
    <mergeCell ref="C10:F10"/>
    <mergeCell ref="C5:F5"/>
  </mergeCells>
  <pageMargins left="0.78740157480314965" right="0.35433070866141736" top="0.78740157480314965" bottom="0.78740157480314965" header="0.51181102362204722" footer="0.51181102362204722"/>
  <pageSetup paperSize="9" orientation="portrait" r:id="rId1"/>
  <headerFooter alignWithMargins="0">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22369-EC49-40ED-B61E-CFD3214260E4}">
  <dimension ref="A2:B13"/>
  <sheetViews>
    <sheetView workbookViewId="0">
      <selection activeCell="B6" sqref="B6"/>
    </sheetView>
  </sheetViews>
  <sheetFormatPr defaultRowHeight="13.8" x14ac:dyDescent="0.25"/>
  <cols>
    <col min="1" max="1" width="2.21875" style="72" customWidth="1"/>
    <col min="2" max="2" width="78.77734375" style="72" customWidth="1"/>
    <col min="3" max="16384" width="8.88671875" style="72"/>
  </cols>
  <sheetData>
    <row r="2" spans="1:2" ht="27" customHeight="1" x14ac:dyDescent="0.25">
      <c r="A2" s="70"/>
      <c r="B2" s="71" t="s">
        <v>22</v>
      </c>
    </row>
    <row r="3" spans="1:2" x14ac:dyDescent="0.25">
      <c r="A3" s="70"/>
      <c r="B3" s="73"/>
    </row>
    <row r="4" spans="1:2" ht="71.400000000000006" customHeight="1" x14ac:dyDescent="0.25">
      <c r="A4" s="74"/>
      <c r="B4" s="69" t="s">
        <v>21</v>
      </c>
    </row>
    <row r="5" spans="1:2" ht="30.6" customHeight="1" x14ac:dyDescent="0.25">
      <c r="A5" s="74"/>
      <c r="B5" s="69" t="s">
        <v>20</v>
      </c>
    </row>
    <row r="6" spans="1:2" ht="41.4" x14ac:dyDescent="0.25">
      <c r="A6" s="74"/>
      <c r="B6" s="69" t="s">
        <v>19</v>
      </c>
    </row>
    <row r="7" spans="1:2" ht="19.2" customHeight="1" x14ac:dyDescent="0.25">
      <c r="A7" s="74"/>
      <c r="B7" s="69" t="s">
        <v>18</v>
      </c>
    </row>
    <row r="8" spans="1:2" ht="48.6" customHeight="1" x14ac:dyDescent="0.25">
      <c r="A8" s="74"/>
      <c r="B8" s="69" t="s">
        <v>57</v>
      </c>
    </row>
    <row r="9" spans="1:2" ht="21.6" customHeight="1" x14ac:dyDescent="0.25">
      <c r="A9" s="74"/>
      <c r="B9" s="69" t="s">
        <v>58</v>
      </c>
    </row>
    <row r="10" spans="1:2" ht="19.8" customHeight="1" x14ac:dyDescent="0.25">
      <c r="A10" s="74"/>
      <c r="B10" s="69" t="s">
        <v>17</v>
      </c>
    </row>
    <row r="11" spans="1:2" ht="22.8" customHeight="1" x14ac:dyDescent="0.25">
      <c r="A11" s="74"/>
      <c r="B11" s="69" t="s">
        <v>16</v>
      </c>
    </row>
    <row r="12" spans="1:2" ht="43.2" customHeight="1" x14ac:dyDescent="0.25">
      <c r="A12" s="74"/>
      <c r="B12" s="69" t="s">
        <v>23</v>
      </c>
    </row>
    <row r="13" spans="1:2" x14ac:dyDescent="0.25">
      <c r="A13" s="70"/>
      <c r="B13" s="75"/>
    </row>
  </sheetData>
  <sheetProtection algorithmName="SHA-512" hashValue="8DPcbqnXVJZ6VGIQCFADjmwu1nkJjsP4cAi46vJVhWdMKtFKyYDtdk/4pBT2gxkWGyhVk/ClAZd7A3opWqF9tQ==" saltValue="N5erlQ3fI7RtoKdWXXMDRg==" spinCount="100000"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7DE6B-C14F-4F29-9991-BC15E4173156}">
  <dimension ref="A1:F51"/>
  <sheetViews>
    <sheetView topLeftCell="A26" workbookViewId="0">
      <selection activeCell="E34" sqref="E34"/>
    </sheetView>
  </sheetViews>
  <sheetFormatPr defaultRowHeight="13.8" x14ac:dyDescent="0.25"/>
  <cols>
    <col min="1" max="1" width="8.88671875" style="20"/>
    <col min="2" max="2" width="35" style="20" customWidth="1"/>
    <col min="3" max="3" width="7.109375" style="20" customWidth="1"/>
    <col min="4" max="4" width="7" style="20" customWidth="1"/>
    <col min="5" max="5" width="12.109375" style="20" customWidth="1"/>
    <col min="6" max="6" width="14.33203125" style="20" customWidth="1"/>
    <col min="7" max="16384" width="8.88671875" style="20"/>
  </cols>
  <sheetData>
    <row r="1" spans="1:6" ht="56.4" customHeight="1" x14ac:dyDescent="0.25">
      <c r="A1" s="15"/>
      <c r="B1" s="56" t="s">
        <v>54</v>
      </c>
      <c r="C1" s="16"/>
      <c r="D1" s="17"/>
      <c r="E1" s="18"/>
      <c r="F1" s="19"/>
    </row>
    <row r="2" spans="1:6" x14ac:dyDescent="0.25">
      <c r="A2" s="21"/>
      <c r="B2" s="22"/>
      <c r="C2" s="23"/>
      <c r="D2" s="24"/>
      <c r="E2" s="25"/>
      <c r="F2" s="26"/>
    </row>
    <row r="3" spans="1:6" x14ac:dyDescent="0.25">
      <c r="A3" s="21"/>
      <c r="B3" s="84" t="s">
        <v>26</v>
      </c>
      <c r="C3" s="85"/>
      <c r="D3" s="85"/>
      <c r="E3" s="85"/>
      <c r="F3" s="26"/>
    </row>
    <row r="4" spans="1:6" x14ac:dyDescent="0.25">
      <c r="A4" s="21"/>
      <c r="B4" s="84" t="s">
        <v>27</v>
      </c>
      <c r="C4" s="85"/>
      <c r="D4" s="85"/>
      <c r="E4" s="85"/>
      <c r="F4" s="26"/>
    </row>
    <row r="5" spans="1:6" x14ac:dyDescent="0.25">
      <c r="A5" s="21"/>
      <c r="B5" s="84" t="s">
        <v>28</v>
      </c>
      <c r="C5" s="85"/>
      <c r="D5" s="85"/>
      <c r="E5" s="85"/>
      <c r="F5" s="27"/>
    </row>
    <row r="6" spans="1:6" x14ac:dyDescent="0.25">
      <c r="A6" s="21"/>
      <c r="B6" s="84" t="s">
        <v>29</v>
      </c>
      <c r="C6" s="85"/>
      <c r="D6" s="85"/>
      <c r="E6" s="85"/>
      <c r="F6" s="26"/>
    </row>
    <row r="7" spans="1:6" x14ac:dyDescent="0.25">
      <c r="A7" s="21"/>
      <c r="B7" s="84" t="s">
        <v>30</v>
      </c>
      <c r="C7" s="85"/>
      <c r="D7" s="85"/>
      <c r="E7" s="85"/>
      <c r="F7" s="26"/>
    </row>
    <row r="8" spans="1:6" x14ac:dyDescent="0.25">
      <c r="A8" s="21"/>
      <c r="B8" s="84" t="s">
        <v>31</v>
      </c>
      <c r="C8" s="85"/>
      <c r="D8" s="85"/>
      <c r="E8" s="85"/>
      <c r="F8" s="26"/>
    </row>
    <row r="9" spans="1:6" ht="15" customHeight="1" x14ac:dyDescent="0.25">
      <c r="A9" s="21"/>
      <c r="B9" s="84" t="s">
        <v>32</v>
      </c>
      <c r="C9" s="85"/>
      <c r="D9" s="85"/>
      <c r="E9" s="85"/>
      <c r="F9" s="26"/>
    </row>
    <row r="10" spans="1:6" x14ac:dyDescent="0.25">
      <c r="A10" s="21"/>
      <c r="B10" s="84" t="s">
        <v>33</v>
      </c>
      <c r="C10" s="85"/>
      <c r="D10" s="85"/>
      <c r="E10" s="85"/>
      <c r="F10" s="26"/>
    </row>
    <row r="11" spans="1:6" x14ac:dyDescent="0.25">
      <c r="A11" s="21"/>
      <c r="B11" s="84" t="s">
        <v>34</v>
      </c>
      <c r="C11" s="85"/>
      <c r="D11" s="85"/>
      <c r="E11" s="85"/>
      <c r="F11" s="26"/>
    </row>
    <row r="12" spans="1:6" x14ac:dyDescent="0.25">
      <c r="A12" s="21"/>
      <c r="B12" s="84" t="s">
        <v>35</v>
      </c>
      <c r="C12" s="85"/>
      <c r="D12" s="85"/>
      <c r="E12" s="85"/>
      <c r="F12" s="26"/>
    </row>
    <row r="13" spans="1:6" x14ac:dyDescent="0.25">
      <c r="A13" s="21"/>
      <c r="B13" s="64" t="s">
        <v>24</v>
      </c>
      <c r="F13" s="26"/>
    </row>
    <row r="14" spans="1:6" x14ac:dyDescent="0.25">
      <c r="A14" s="21"/>
      <c r="B14" s="84" t="s">
        <v>36</v>
      </c>
      <c r="C14" s="85"/>
      <c r="D14" s="85"/>
      <c r="E14" s="85"/>
      <c r="F14" s="26"/>
    </row>
    <row r="15" spans="1:6" ht="39" customHeight="1" x14ac:dyDescent="0.25">
      <c r="A15" s="28"/>
      <c r="B15" s="82" t="s">
        <v>51</v>
      </c>
      <c r="C15" s="83"/>
      <c r="D15" s="83"/>
      <c r="E15" s="83"/>
      <c r="F15" s="29"/>
    </row>
    <row r="16" spans="1:6" ht="96.6" x14ac:dyDescent="0.85">
      <c r="A16" s="65"/>
      <c r="B16" s="78" t="s">
        <v>60</v>
      </c>
      <c r="C16" s="66"/>
      <c r="D16" s="67"/>
      <c r="E16" s="77"/>
      <c r="F16" s="76" t="s">
        <v>59</v>
      </c>
    </row>
    <row r="17" spans="1:6" s="81" customFormat="1" ht="15" customHeight="1" x14ac:dyDescent="0.3"/>
    <row r="18" spans="1:6" s="63" customFormat="1" ht="31.8" customHeight="1" x14ac:dyDescent="0.25">
      <c r="A18" s="57"/>
      <c r="B18" s="58"/>
      <c r="C18" s="59" t="s">
        <v>42</v>
      </c>
      <c r="D18" s="60" t="s">
        <v>45</v>
      </c>
      <c r="E18" s="61" t="s">
        <v>44</v>
      </c>
      <c r="F18" s="62" t="s">
        <v>43</v>
      </c>
    </row>
    <row r="19" spans="1:6" ht="285.60000000000002" customHeight="1" x14ac:dyDescent="0.25">
      <c r="A19" s="30">
        <v>1</v>
      </c>
      <c r="B19" s="33" t="s">
        <v>52</v>
      </c>
      <c r="C19" s="34" t="s">
        <v>37</v>
      </c>
      <c r="D19" s="35">
        <v>650</v>
      </c>
      <c r="E19" s="36">
        <v>0</v>
      </c>
      <c r="F19" s="37">
        <f>+ROUND(D19*E19,2)</f>
        <v>0</v>
      </c>
    </row>
    <row r="20" spans="1:6" ht="16.2" customHeight="1" x14ac:dyDescent="0.25">
      <c r="A20" s="30"/>
      <c r="B20" s="33"/>
      <c r="C20" s="34"/>
      <c r="D20" s="35"/>
      <c r="E20" s="36"/>
      <c r="F20" s="37"/>
    </row>
    <row r="21" spans="1:6" ht="99.6" customHeight="1" x14ac:dyDescent="0.25">
      <c r="A21" s="30">
        <v>2</v>
      </c>
      <c r="B21" s="79" t="s">
        <v>46</v>
      </c>
      <c r="C21" s="34" t="s">
        <v>38</v>
      </c>
      <c r="D21" s="35">
        <v>330</v>
      </c>
      <c r="E21" s="36">
        <v>0</v>
      </c>
      <c r="F21" s="37">
        <f>+ROUND(D21*E21,2)</f>
        <v>0</v>
      </c>
    </row>
    <row r="22" spans="1:6" ht="16.2" customHeight="1" x14ac:dyDescent="0.25">
      <c r="A22" s="30"/>
      <c r="B22" s="38"/>
      <c r="C22" s="34"/>
      <c r="D22" s="39"/>
      <c r="E22" s="40"/>
      <c r="F22" s="37"/>
    </row>
    <row r="23" spans="1:6" ht="61.2" customHeight="1" x14ac:dyDescent="0.25">
      <c r="A23" s="30">
        <v>3</v>
      </c>
      <c r="B23" s="38" t="s">
        <v>47</v>
      </c>
      <c r="C23" s="34" t="s">
        <v>38</v>
      </c>
      <c r="D23" s="39">
        <v>520</v>
      </c>
      <c r="E23" s="41">
        <v>0</v>
      </c>
      <c r="F23" s="37">
        <f>+ROUND(D23*E23,2)</f>
        <v>0</v>
      </c>
    </row>
    <row r="24" spans="1:6" ht="23.4" customHeight="1" x14ac:dyDescent="0.25">
      <c r="A24" s="30"/>
      <c r="B24" s="38"/>
      <c r="C24" s="34"/>
      <c r="D24" s="39"/>
      <c r="E24" s="41"/>
      <c r="F24" s="37"/>
    </row>
    <row r="25" spans="1:6" ht="88.8" customHeight="1" x14ac:dyDescent="0.25">
      <c r="A25" s="30"/>
      <c r="B25" s="38" t="s">
        <v>55</v>
      </c>
      <c r="C25" s="34" t="s">
        <v>38</v>
      </c>
      <c r="D25" s="39">
        <v>520</v>
      </c>
      <c r="E25" s="41">
        <v>0</v>
      </c>
      <c r="F25" s="37">
        <f>ROUND(D25*E25,2)</f>
        <v>0</v>
      </c>
    </row>
    <row r="26" spans="1:6" ht="18.600000000000001" customHeight="1" x14ac:dyDescent="0.25">
      <c r="A26" s="30"/>
      <c r="B26" s="38"/>
      <c r="C26" s="34"/>
      <c r="D26" s="39"/>
      <c r="E26" s="41"/>
      <c r="F26" s="37"/>
    </row>
    <row r="27" spans="1:6" ht="76.8" customHeight="1" x14ac:dyDescent="0.25">
      <c r="A27" s="30">
        <v>4</v>
      </c>
      <c r="B27" s="38" t="s">
        <v>53</v>
      </c>
      <c r="C27" s="34" t="s">
        <v>48</v>
      </c>
      <c r="D27" s="39">
        <v>65</v>
      </c>
      <c r="E27" s="41">
        <v>0</v>
      </c>
      <c r="F27" s="37">
        <f>+ROUND(D27*E27,2)</f>
        <v>0</v>
      </c>
    </row>
    <row r="28" spans="1:6" x14ac:dyDescent="0.25">
      <c r="A28" s="30"/>
      <c r="B28" s="38"/>
      <c r="C28" s="34"/>
      <c r="D28" s="39"/>
      <c r="E28" s="41"/>
      <c r="F28" s="37"/>
    </row>
    <row r="29" spans="1:6" ht="226.8" customHeight="1" x14ac:dyDescent="0.25">
      <c r="A29" s="68"/>
      <c r="B29" s="42" t="s">
        <v>49</v>
      </c>
      <c r="C29" s="43" t="s">
        <v>37</v>
      </c>
      <c r="D29" s="35">
        <v>650</v>
      </c>
      <c r="E29" s="44">
        <v>0</v>
      </c>
      <c r="F29" s="37">
        <f>ROUND(D29*E29,2)</f>
        <v>0</v>
      </c>
    </row>
    <row r="30" spans="1:6" ht="17.399999999999999" customHeight="1" x14ac:dyDescent="0.25">
      <c r="A30" s="30">
        <v>4</v>
      </c>
      <c r="B30" s="45"/>
      <c r="C30" s="43"/>
      <c r="D30" s="31"/>
      <c r="E30" s="44"/>
      <c r="F30" s="37"/>
    </row>
    <row r="31" spans="1:6" ht="87.6" customHeight="1" x14ac:dyDescent="0.25">
      <c r="A31" s="30">
        <v>5</v>
      </c>
      <c r="B31" s="80" t="s">
        <v>61</v>
      </c>
      <c r="C31" s="34" t="s">
        <v>38</v>
      </c>
      <c r="D31" s="35">
        <v>130</v>
      </c>
      <c r="E31" s="36">
        <v>0</v>
      </c>
      <c r="F31" s="37">
        <f>ROUND(D31*E31,2)</f>
        <v>0</v>
      </c>
    </row>
    <row r="32" spans="1:6" ht="16.2" customHeight="1" x14ac:dyDescent="0.25">
      <c r="A32" s="30"/>
      <c r="B32" s="46"/>
      <c r="C32" s="34"/>
      <c r="D32" s="35"/>
      <c r="E32" s="36"/>
      <c r="F32" s="37"/>
    </row>
    <row r="33" spans="1:6" ht="100.8" customHeight="1" x14ac:dyDescent="0.25">
      <c r="A33" s="30">
        <v>6</v>
      </c>
      <c r="B33" s="80" t="s">
        <v>62</v>
      </c>
      <c r="C33" s="34" t="s">
        <v>38</v>
      </c>
      <c r="D33" s="35">
        <v>55</v>
      </c>
      <c r="E33" s="36">
        <v>0</v>
      </c>
      <c r="F33" s="37">
        <f>ROUND(D33*E33,2)</f>
        <v>0</v>
      </c>
    </row>
    <row r="34" spans="1:6" ht="15" customHeight="1" x14ac:dyDescent="0.25">
      <c r="A34" s="30"/>
      <c r="B34" s="46"/>
      <c r="C34" s="34"/>
      <c r="D34" s="35"/>
      <c r="E34" s="36"/>
      <c r="F34" s="37"/>
    </row>
    <row r="35" spans="1:6" ht="73.8" customHeight="1" x14ac:dyDescent="0.25">
      <c r="A35" s="30">
        <v>7</v>
      </c>
      <c r="B35" s="33" t="s">
        <v>39</v>
      </c>
      <c r="C35" s="34" t="s">
        <v>38</v>
      </c>
      <c r="D35" s="35">
        <v>100</v>
      </c>
      <c r="E35" s="36">
        <v>0</v>
      </c>
      <c r="F35" s="37">
        <f>ROUND(D35*E35,2)</f>
        <v>0</v>
      </c>
    </row>
    <row r="36" spans="1:6" ht="12.6" customHeight="1" x14ac:dyDescent="0.25">
      <c r="A36" s="30"/>
      <c r="B36" s="46"/>
      <c r="C36" s="34"/>
      <c r="D36" s="35"/>
      <c r="E36" s="36"/>
      <c r="F36" s="37"/>
    </row>
    <row r="37" spans="1:6" ht="113.4" customHeight="1" x14ac:dyDescent="0.25">
      <c r="A37" s="30">
        <v>8</v>
      </c>
      <c r="B37" s="80" t="s">
        <v>63</v>
      </c>
      <c r="C37" s="34" t="s">
        <v>38</v>
      </c>
      <c r="D37" s="35">
        <v>100</v>
      </c>
      <c r="E37" s="36">
        <v>0</v>
      </c>
      <c r="F37" s="37">
        <f>ROUND(D37*E37,2)</f>
        <v>0</v>
      </c>
    </row>
    <row r="38" spans="1:6" x14ac:dyDescent="0.25">
      <c r="A38" s="30"/>
      <c r="B38" s="46"/>
      <c r="C38" s="34"/>
      <c r="D38" s="35"/>
      <c r="E38" s="36"/>
      <c r="F38" s="37"/>
    </row>
    <row r="39" spans="1:6" ht="70.8" customHeight="1" x14ac:dyDescent="0.25">
      <c r="A39" s="30">
        <v>5</v>
      </c>
      <c r="B39" s="80" t="s">
        <v>64</v>
      </c>
      <c r="C39" s="34" t="s">
        <v>38</v>
      </c>
      <c r="D39" s="35">
        <v>75</v>
      </c>
      <c r="E39" s="36">
        <v>0</v>
      </c>
      <c r="F39" s="37">
        <f>ROUND(D39*E39,2)</f>
        <v>0</v>
      </c>
    </row>
    <row r="40" spans="1:6" x14ac:dyDescent="0.25">
      <c r="A40" s="30"/>
      <c r="B40" s="46"/>
      <c r="C40" s="34"/>
      <c r="D40" s="35"/>
      <c r="E40" s="36"/>
      <c r="F40" s="37"/>
    </row>
    <row r="41" spans="1:6" ht="70.8" customHeight="1" x14ac:dyDescent="0.25">
      <c r="A41" s="30"/>
      <c r="B41" s="46" t="s">
        <v>50</v>
      </c>
      <c r="C41" s="34" t="s">
        <v>38</v>
      </c>
      <c r="D41" s="35">
        <v>18</v>
      </c>
      <c r="E41" s="36">
        <v>0</v>
      </c>
      <c r="F41" s="37">
        <f>ROUND(D41*E41,2)</f>
        <v>0</v>
      </c>
    </row>
    <row r="42" spans="1:6" x14ac:dyDescent="0.25">
      <c r="A42" s="30"/>
      <c r="B42" s="46"/>
      <c r="C42" s="34"/>
      <c r="D42" s="35"/>
      <c r="E42" s="36"/>
      <c r="F42" s="37"/>
    </row>
    <row r="43" spans="1:6" ht="145.19999999999999" customHeight="1" x14ac:dyDescent="0.25">
      <c r="A43" s="30">
        <v>9</v>
      </c>
      <c r="B43" s="80" t="s">
        <v>65</v>
      </c>
      <c r="C43" s="34" t="s">
        <v>38</v>
      </c>
      <c r="D43" s="35">
        <v>24</v>
      </c>
      <c r="E43" s="36">
        <v>0</v>
      </c>
      <c r="F43" s="37">
        <f>ROUND(D43*E43,2)</f>
        <v>0</v>
      </c>
    </row>
    <row r="44" spans="1:6" x14ac:dyDescent="0.25">
      <c r="A44" s="30"/>
      <c r="B44" s="46"/>
      <c r="C44" s="34"/>
      <c r="D44" s="35"/>
      <c r="E44" s="36"/>
      <c r="F44" s="37"/>
    </row>
    <row r="45" spans="1:6" ht="73.8" customHeight="1" x14ac:dyDescent="0.25">
      <c r="A45" s="30"/>
      <c r="B45" s="80" t="s">
        <v>66</v>
      </c>
      <c r="C45" s="34" t="s">
        <v>40</v>
      </c>
      <c r="D45" s="35">
        <v>12</v>
      </c>
      <c r="E45" s="36">
        <v>0</v>
      </c>
      <c r="F45" s="37">
        <f>ROUND(D45*E45,2)</f>
        <v>0</v>
      </c>
    </row>
    <row r="46" spans="1:6" x14ac:dyDescent="0.25">
      <c r="A46" s="68"/>
      <c r="B46" s="68"/>
      <c r="C46" s="68"/>
      <c r="D46" s="68"/>
      <c r="E46" s="68"/>
      <c r="F46" s="68"/>
    </row>
    <row r="47" spans="1:6" ht="60" customHeight="1" x14ac:dyDescent="0.25">
      <c r="A47" s="30"/>
      <c r="B47" s="80" t="s">
        <v>67</v>
      </c>
      <c r="C47" s="34" t="s">
        <v>38</v>
      </c>
      <c r="D47" s="35">
        <v>25</v>
      </c>
      <c r="E47" s="36">
        <v>0</v>
      </c>
      <c r="F47" s="37">
        <f>ROUND(D47*E47,2)</f>
        <v>0</v>
      </c>
    </row>
    <row r="48" spans="1:6" x14ac:dyDescent="0.25">
      <c r="A48" s="30"/>
      <c r="B48" s="46"/>
      <c r="C48" s="34"/>
      <c r="D48" s="35"/>
      <c r="E48" s="36"/>
      <c r="F48" s="37"/>
    </row>
    <row r="49" spans="1:6" ht="46.2" customHeight="1" x14ac:dyDescent="0.25">
      <c r="A49" s="30">
        <v>10</v>
      </c>
      <c r="B49" s="46" t="s">
        <v>56</v>
      </c>
      <c r="C49" s="34"/>
      <c r="D49" s="35"/>
      <c r="E49" s="36">
        <f>SUM(F19:F47)*0.05</f>
        <v>0</v>
      </c>
      <c r="F49" s="37">
        <f>ROUND(E49,2)</f>
        <v>0</v>
      </c>
    </row>
    <row r="50" spans="1:6" x14ac:dyDescent="0.25">
      <c r="A50" s="30"/>
      <c r="B50" s="47"/>
      <c r="C50" s="48"/>
      <c r="D50" s="31"/>
      <c r="E50" s="32"/>
      <c r="F50" s="49"/>
    </row>
    <row r="51" spans="1:6" x14ac:dyDescent="0.25">
      <c r="A51" s="50"/>
      <c r="B51" s="51" t="s">
        <v>41</v>
      </c>
      <c r="C51" s="52"/>
      <c r="D51" s="53"/>
      <c r="E51" s="54"/>
      <c r="F51" s="55">
        <f>SUM(F17:F49)</f>
        <v>0</v>
      </c>
    </row>
  </sheetData>
  <sheetProtection sheet="1" objects="1" scenarios="1"/>
  <mergeCells count="13">
    <mergeCell ref="A17:XFD17"/>
    <mergeCell ref="B15:E15"/>
    <mergeCell ref="B3:E3"/>
    <mergeCell ref="B4:E4"/>
    <mergeCell ref="B5:E5"/>
    <mergeCell ref="B6:E6"/>
    <mergeCell ref="B7:E7"/>
    <mergeCell ref="B8:E8"/>
    <mergeCell ref="B9:E9"/>
    <mergeCell ref="B10:E10"/>
    <mergeCell ref="B11:E11"/>
    <mergeCell ref="B12:E12"/>
    <mergeCell ref="B14:E14"/>
  </mergeCells>
  <pageMargins left="0.7" right="0.7" top="0.75" bottom="0.75" header="0.3" footer="0.3"/>
  <pageSetup paperSize="9" orientation="portrait" r:id="rId1"/>
  <ignoredErrors>
    <ignoredError sqref="E4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REKAPITULACIJA</vt:lpstr>
      <vt:lpstr>SPLOŠNO</vt:lpstr>
      <vt:lpstr>KROVSKO KLEPARSKA DELA</vt:lpstr>
      <vt:lpstr>REKAPITULACIJA!Print_Area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Omanović Šaban</dc:creator>
  <cp:lastModifiedBy>Omanović Šaban</cp:lastModifiedBy>
  <cp:lastPrinted>2026-05-22T07:11:03Z</cp:lastPrinted>
  <dcterms:created xsi:type="dcterms:W3CDTF">2015-06-05T18:17:20Z</dcterms:created>
  <dcterms:modified xsi:type="dcterms:W3CDTF">2026-05-22T12:48:21Z</dcterms:modified>
</cp:coreProperties>
</file>